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I TRIMESTRE 2024 WEB\"/>
    </mc:Choice>
  </mc:AlternateContent>
  <bookViews>
    <workbookView xWindow="0" yWindow="0" windowWidth="28800" windowHeight="12135"/>
  </bookViews>
  <sheets>
    <sheet name="Cuadro_8" sheetId="3" r:id="rId1"/>
  </sheets>
  <definedNames>
    <definedName name="_xlnm.Print_Area" localSheetId="0">Cuadro_8!$A$1:$F$86</definedName>
    <definedName name="_xlnm.Print_Titles" localSheetId="0">Cuadro_8!$1:$10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13" i="3"/>
  <c r="D13" i="3"/>
  <c r="D12" i="3" s="1"/>
  <c r="E13" i="3"/>
  <c r="E12" i="3" s="1"/>
  <c r="F13" i="3"/>
  <c r="C14" i="3"/>
  <c r="D14" i="3"/>
  <c r="E14" i="3"/>
  <c r="F14" i="3"/>
  <c r="C15" i="3"/>
  <c r="D15" i="3"/>
  <c r="E15" i="3"/>
  <c r="F15" i="3"/>
  <c r="C12" i="3"/>
  <c r="F12" i="3" l="1"/>
  <c r="B76" i="3"/>
  <c r="B77" i="3"/>
  <c r="B78" i="3"/>
  <c r="B75" i="3"/>
  <c r="B73" i="3"/>
  <c r="B67" i="3" l="1"/>
  <c r="B68" i="3"/>
  <c r="B70" i="3"/>
  <c r="B69" i="3" s="1"/>
  <c r="B66" i="3"/>
  <c r="C57" i="3"/>
  <c r="D57" i="3"/>
  <c r="E57" i="3"/>
  <c r="F57" i="3"/>
  <c r="C54" i="3"/>
  <c r="D54" i="3"/>
  <c r="E54" i="3"/>
  <c r="F54" i="3"/>
  <c r="B59" i="3"/>
  <c r="B60" i="3"/>
  <c r="B61" i="3"/>
  <c r="B62" i="3"/>
  <c r="B58" i="3"/>
  <c r="B56" i="3"/>
  <c r="B55" i="3"/>
  <c r="B45" i="3"/>
  <c r="B18" i="3" s="1"/>
  <c r="B46" i="3"/>
  <c r="B47" i="3"/>
  <c r="B20" i="3" s="1"/>
  <c r="B48" i="3"/>
  <c r="B49" i="3"/>
  <c r="B50" i="3"/>
  <c r="B24" i="3" s="1"/>
  <c r="B52" i="3"/>
  <c r="B25" i="3" s="1"/>
  <c r="B44" i="3"/>
  <c r="B42" i="3"/>
  <c r="B41" i="3"/>
  <c r="B14" i="3" s="1"/>
  <c r="B40" i="3"/>
  <c r="C31" i="3"/>
  <c r="D31" i="3"/>
  <c r="E31" i="3"/>
  <c r="F31" i="3"/>
  <c r="B36" i="3"/>
  <c r="B23" i="3" l="1"/>
  <c r="C53" i="3"/>
  <c r="F53" i="3"/>
  <c r="E53" i="3"/>
  <c r="D53" i="3"/>
  <c r="B57" i="3"/>
  <c r="B43" i="3"/>
  <c r="B33" i="3"/>
  <c r="B19" i="3" s="1"/>
  <c r="B34" i="3"/>
  <c r="B21" i="3" s="1"/>
  <c r="B35" i="3"/>
  <c r="B22" i="3" s="1"/>
  <c r="B32" i="3"/>
  <c r="B30" i="3"/>
  <c r="B15" i="3" s="1"/>
  <c r="B29" i="3"/>
  <c r="B13" i="3" s="1"/>
  <c r="B12" i="3" s="1"/>
  <c r="B31" i="3" l="1"/>
  <c r="B17" i="3"/>
  <c r="B16" i="3" s="1"/>
  <c r="B28" i="3"/>
  <c r="B74" i="3"/>
  <c r="D74" i="3" l="1"/>
  <c r="C74" i="3"/>
  <c r="E16" i="3" l="1"/>
  <c r="E11" i="3" s="1"/>
  <c r="F16" i="3"/>
  <c r="F11" i="3" s="1"/>
  <c r="D16" i="3"/>
  <c r="D11" i="3" s="1"/>
  <c r="C16" i="3"/>
  <c r="C11" i="3" s="1"/>
  <c r="C39" i="3" l="1"/>
  <c r="D39" i="3"/>
  <c r="E39" i="3"/>
  <c r="F39" i="3"/>
  <c r="D69" i="3"/>
  <c r="E69" i="3"/>
  <c r="F69" i="3"/>
  <c r="C69" i="3"/>
  <c r="C65" i="3"/>
  <c r="F72" i="3"/>
  <c r="B39" i="3" l="1"/>
  <c r="B11" i="3"/>
  <c r="E74" i="3"/>
  <c r="F74" i="3"/>
  <c r="F71" i="3" s="1"/>
  <c r="E72" i="3"/>
  <c r="F28" i="3"/>
  <c r="F27" i="3" s="1"/>
  <c r="F26" i="3" s="1"/>
  <c r="E28" i="3"/>
  <c r="E27" i="3" s="1"/>
  <c r="E26" i="3" s="1"/>
  <c r="E71" i="3" l="1"/>
  <c r="C72" i="3"/>
  <c r="C71" i="3" s="1"/>
  <c r="D72" i="3"/>
  <c r="D71" i="3" s="1"/>
  <c r="D28" i="3"/>
  <c r="D27" i="3" s="1"/>
  <c r="D26" i="3" s="1"/>
  <c r="C28" i="3" l="1"/>
  <c r="C27" i="3" s="1"/>
  <c r="C26" i="3" s="1"/>
  <c r="F43" i="3"/>
  <c r="E43" i="3"/>
  <c r="E38" i="3" s="1"/>
  <c r="E37" i="3" s="1"/>
  <c r="D43" i="3"/>
  <c r="D38" i="3" s="1"/>
  <c r="D37" i="3" s="1"/>
  <c r="B38" i="3" l="1"/>
  <c r="C43" i="3"/>
  <c r="C38" i="3" s="1"/>
  <c r="B72" i="3"/>
  <c r="B71" i="3" s="1"/>
  <c r="D65" i="3" l="1"/>
  <c r="C37" i="3" l="1"/>
  <c r="C64" i="3"/>
  <c r="C63" i="3" s="1"/>
  <c r="E65" i="3" l="1"/>
  <c r="F65" i="3"/>
  <c r="E64" i="3" l="1"/>
  <c r="E63" i="3" s="1"/>
  <c r="B65" i="3"/>
  <c r="F38" i="3" l="1"/>
  <c r="F37" i="3" s="1"/>
  <c r="F64" i="3" l="1"/>
  <c r="F63" i="3" s="1"/>
  <c r="D64" i="3"/>
  <c r="B64" i="3" l="1"/>
  <c r="B63" i="3" s="1"/>
  <c r="D63" i="3"/>
  <c r="B54" i="3"/>
  <c r="B53" i="3" l="1"/>
  <c r="B37" i="3" s="1"/>
  <c r="B27" i="3"/>
  <c r="B26" i="3" s="1"/>
</calcChain>
</file>

<file path=xl/sharedStrings.xml><?xml version="1.0" encoding="utf-8"?>
<sst xmlns="http://schemas.openxmlformats.org/spreadsheetml/2006/main" count="88" uniqueCount="44">
  <si>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</si>
  <si>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</si>
  <si>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</si>
  <si>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</si>
  <si>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</si>
  <si>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</si>
  <si>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</si>
  <si>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</si>
  <si>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</si>
  <si>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</si>
  <si>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</si>
  <si>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</si>
  <si>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</si>
  <si>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</si>
  <si>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</si>
  <si>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</si>
  <si>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</si>
  <si>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</si>
  <si>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</si>
  <si>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No residencial</t>
  </si>
  <si>
    <t>No residencial</t>
  </si>
  <si>
    <t>Residencial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</si>
  <si>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</si>
  <si>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</si>
  <si>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</si>
  <si>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</si>
  <si>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</si>
  <si>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Cuadro 8.  FASES DE LAS CONSTRUCCIONES NUEVAS EN PROCESO EN LAS PROVINCIAS</t>
  </si>
  <si>
    <t>Provincia, distrito y tipo de edificación</t>
  </si>
  <si>
    <t xml:space="preserve"> DE COLÓN, PANAMÁ Y PANAMÁ OESTE, POR TIPO, SEGÚN  DISTRITO</t>
  </si>
  <si>
    <t xml:space="preserve"> -   Cantidad nula o cero.</t>
  </si>
  <si>
    <t xml:space="preserve">NOTA: Obras que iniciaron el proceso de construcción en el período de referencia. </t>
  </si>
  <si>
    <t>(1)  Incluye cuartos de alquiler y adosadas.</t>
  </si>
  <si>
    <t>Fundaciones
(Subestructura)</t>
  </si>
  <si>
    <t>Estructuras
(Superestructura)</t>
  </si>
  <si>
    <t>Fuente: Constructoras, inmobiliarias y personas particulares.</t>
  </si>
  <si>
    <t>(P)  Cifras preliminares.</t>
  </si>
  <si>
    <t>(2)  Son edificios y estructuras destinadas a albergues, estacionamientos, galeras para criaderos y ceba de animales, clubes, salas de reuniones, cines,</t>
  </si>
  <si>
    <t xml:space="preserve">       teatros, estadios deportivos y otros para el esparcimiento.</t>
  </si>
  <si>
    <t>Industrias</t>
  </si>
  <si>
    <t>Hoteles</t>
  </si>
  <si>
    <t xml:space="preserve">  Y TIPO DE EDIFICACIÓN: SEGUNDO TRIMESTRE 2024 (P)  </t>
  </si>
  <si>
    <t>Administración pública</t>
  </si>
  <si>
    <t>Panamá: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</si>
</sst>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6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3" fillId="3" borderId="0" xfId="2" applyNumberFormat="1" applyFont="1" applyFill="1" applyAlignment="1">
      <alignment horizontal="center"/>
    </xf>
    <xf numFmtId="165" fontId="3" fillId="3" borderId="8" xfId="1" applyNumberFormat="1" applyFont="1" applyFill="1" applyBorder="1"/>
    <xf numFmtId="165" fontId="3" fillId="3" borderId="9" xfId="1" applyNumberFormat="1" applyFont="1" applyFill="1" applyBorder="1"/>
    <xf numFmtId="165" fontId="3" fillId="3" borderId="8" xfId="1" applyNumberFormat="1" applyFont="1" applyFill="1" applyBorder="1" applyAlignment="1">
      <alignment vertical="center"/>
    </xf>
    <xf numFmtId="165" fontId="3" fillId="3" borderId="9" xfId="1" applyNumberFormat="1" applyFont="1" applyFill="1" applyBorder="1" applyAlignment="1">
      <alignment vertical="center"/>
    </xf>
    <xf numFmtId="165" fontId="3" fillId="3" borderId="8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165" fontId="2" fillId="3" borderId="0" xfId="1" applyNumberFormat="1" applyFont="1" applyFill="1"/>
    <xf numFmtId="0" fontId="2" fillId="3" borderId="0" xfId="1" applyFont="1" applyFill="1"/>
    <xf numFmtId="49" fontId="1" fillId="3" borderId="10" xfId="1" applyNumberFormat="1" applyFont="1" applyFill="1" applyBorder="1" applyAlignment="1">
      <alignment horizontal="left" indent="6"/>
    </xf>
    <xf numFmtId="49" fontId="1" fillId="3" borderId="10" xfId="1" applyNumberFormat="1" applyFont="1" applyFill="1" applyBorder="1" applyAlignment="1">
      <alignment horizontal="left" indent="4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1" fillId="0" borderId="0" xfId="1" applyFont="1" applyAlignment="1">
      <alignment vertical="center"/>
    </xf>
    <xf numFmtId="164" fontId="1" fillId="3" borderId="0" xfId="3" applyNumberFormat="1" applyFont="1" applyFill="1" applyBorder="1" applyAlignment="1">
      <alignment horizontal="left" vertical="center"/>
    </xf>
    <xf numFmtId="49" fontId="1" fillId="3" borderId="0" xfId="1" applyNumberFormat="1" applyFont="1" applyFill="1"/>
    <xf numFmtId="49" fontId="1" fillId="3" borderId="0" xfId="1" applyNumberFormat="1" applyFont="1" applyFill="1" applyBorder="1" applyAlignment="1">
      <alignment horizontal="left" indent="6"/>
    </xf>
    <xf numFmtId="0" fontId="6" fillId="0" borderId="0" xfId="1" applyFont="1" applyAlignment="1">
      <alignment vertical="center"/>
    </xf>
    <xf numFmtId="165" fontId="1" fillId="3" borderId="8" xfId="1" applyNumberFormat="1" applyFont="1" applyFill="1" applyBorder="1"/>
    <xf numFmtId="165" fontId="1" fillId="3" borderId="9" xfId="1" applyNumberFormat="1" applyFont="1" applyFill="1" applyBorder="1"/>
    <xf numFmtId="49" fontId="1" fillId="3" borderId="6" xfId="1" applyNumberFormat="1" applyFont="1" applyFill="1" applyBorder="1" applyAlignment="1">
      <alignment horizontal="left" indent="6"/>
    </xf>
    <xf numFmtId="0" fontId="1" fillId="3" borderId="0" xfId="1" applyFont="1" applyFill="1" applyAlignment="1">
      <alignment vertical="center"/>
    </xf>
    <xf numFmtId="0" fontId="1" fillId="3" borderId="0" xfId="1" applyFont="1" applyFill="1"/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165" fontId="2" fillId="3" borderId="0" xfId="1" applyNumberFormat="1" applyFont="1" applyFill="1" applyBorder="1" applyAlignment="1">
      <alignment vertical="center"/>
    </xf>
    <xf numFmtId="165" fontId="2" fillId="3" borderId="0" xfId="1" applyNumberFormat="1" applyFont="1" applyFill="1" applyAlignment="1">
      <alignment vertical="center"/>
    </xf>
    <xf numFmtId="0" fontId="6" fillId="3" borderId="0" xfId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3" fillId="3" borderId="0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165" fontId="3" fillId="3" borderId="10" xfId="1" applyNumberFormat="1" applyFont="1" applyFill="1" applyBorder="1"/>
    <xf numFmtId="165" fontId="1" fillId="3" borderId="10" xfId="1" applyNumberFormat="1" applyFont="1" applyFill="1" applyBorder="1"/>
    <xf numFmtId="165" fontId="1" fillId="3" borderId="0" xfId="1" applyNumberFormat="1" applyFont="1" applyFill="1" applyBorder="1"/>
    <xf numFmtId="49" fontId="1" fillId="3" borderId="6" xfId="1" applyNumberFormat="1" applyFont="1" applyFill="1" applyBorder="1" applyAlignment="1">
      <alignment horizontal="right"/>
    </xf>
    <xf numFmtId="165" fontId="1" fillId="3" borderId="7" xfId="1" applyNumberFormat="1" applyFont="1" applyFill="1" applyBorder="1"/>
    <xf numFmtId="165" fontId="1" fillId="3" borderId="11" xfId="1" applyNumberFormat="1" applyFont="1" applyFill="1" applyBorder="1"/>
    <xf numFmtId="165" fontId="3" fillId="3" borderId="7" xfId="1" applyNumberFormat="1" applyFont="1" applyFill="1" applyBorder="1" applyAlignment="1">
      <alignment horizontal="center"/>
    </xf>
    <xf numFmtId="165" fontId="3" fillId="3" borderId="11" xfId="1" applyNumberFormat="1" applyFont="1" applyFill="1" applyBorder="1"/>
    <xf numFmtId="0" fontId="3" fillId="3" borderId="0" xfId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165" fontId="3" fillId="3" borderId="0" xfId="1" applyNumberFormat="1" applyFont="1" applyFill="1"/>
    <xf numFmtId="0" fontId="3" fillId="3" borderId="0" xfId="1" applyFont="1" applyFill="1"/>
    <xf numFmtId="165" fontId="1" fillId="3" borderId="8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/>
    <xf numFmtId="165" fontId="1" fillId="3" borderId="0" xfId="2" applyNumberFormat="1" applyFont="1" applyFill="1" applyAlignment="1">
      <alignment horizontal="left" indent="2"/>
    </xf>
    <xf numFmtId="1" fontId="1" fillId="3" borderId="0" xfId="1" applyNumberFormat="1" applyFont="1" applyFill="1" applyBorder="1" applyAlignment="1">
      <alignment horizontal="left"/>
    </xf>
    <xf numFmtId="165" fontId="1" fillId="3" borderId="10" xfId="1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1" applyFont="1" applyFill="1" applyAlignment="1">
      <alignment horizontal="center" vertical="center" wrapText="1"/>
    </xf>
    <xf numFmtId="165" fontId="3" fillId="0" borderId="8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5" fillId="3" borderId="8" xfId="1" applyNumberFormat="1" applyFont="1" applyFill="1" applyBorder="1" applyAlignment="1">
      <alignment horizontal="center"/>
    </xf>
    <xf numFmtId="165" fontId="5" fillId="3" borderId="9" xfId="1" applyNumberFormat="1" applyFont="1" applyFill="1" applyBorder="1" applyAlignment="1">
      <alignment horizontal="center"/>
    </xf>
    <xf numFmtId="165" fontId="1" fillId="3" borderId="9" xfId="1" applyNumberFormat="1" applyFont="1" applyFill="1" applyBorder="1" applyAlignment="1">
      <alignment horizontal="center"/>
    </xf>
    <xf numFmtId="165" fontId="3" fillId="0" borderId="9" xfId="1" applyNumberFormat="1" applyFont="1" applyFill="1" applyBorder="1"/>
    <xf numFmtId="165" fontId="3" fillId="0" borderId="9" xfId="1" applyNumberFormat="1" applyFont="1" applyFill="1" applyBorder="1" applyAlignment="1">
      <alignment horizontal="center"/>
    </xf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165" fontId="1" fillId="0" borderId="0" xfId="2" applyNumberFormat="1" applyFont="1" applyFill="1" applyAlignment="1">
      <alignment horizontal="left" indent="2"/>
    </xf>
    <xf numFmtId="165" fontId="1" fillId="0" borderId="8" xfId="0" applyNumberFormat="1" applyFont="1" applyFill="1" applyBorder="1"/>
    <xf numFmtId="165" fontId="1" fillId="0" borderId="9" xfId="0" applyNumberFormat="1" applyFont="1" applyFill="1" applyBorder="1"/>
    <xf numFmtId="0" fontId="1" fillId="0" borderId="0" xfId="4" applyFont="1" applyFill="1"/>
    <xf numFmtId="0" fontId="1" fillId="0" borderId="9" xfId="4" applyFont="1" applyFill="1" applyBorder="1"/>
    <xf numFmtId="0" fontId="1" fillId="0" borderId="0" xfId="4" applyFont="1" applyFill="1" applyBorder="1"/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Millares [0] 2 2" xfId="3"/>
    <cellStyle name="Normal" xfId="0" builtinId="0"/>
    <cellStyle name="Normal 2 2" xfId="2"/>
    <cellStyle name="Normal 3" xfId="1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6"/>
  <sheetViews>
    <sheetView tabSelected="1" zoomScale="82" zoomScaleNormal="82" zoomScaleSheetLayoutView="100" workbookViewId="0">
      <selection activeCell="B31" sqref="B31"/>
    </sheetView>
  </sheetViews>
  <sheetFormatPr baseColWidth="10" defaultRowHeight="12.75" x14ac:dyDescent="0.25"/>
  <cols>
    <col min="1" max="1" width="33.7109375" style="21" customWidth="1"/>
    <col min="2" max="2" width="14.140625" style="2" customWidth="1"/>
    <col min="3" max="3" width="20.5703125" style="1" customWidth="1"/>
    <col min="4" max="4" width="21.5703125" style="1" customWidth="1"/>
    <col min="5" max="5" width="20.5703125" style="1" customWidth="1"/>
    <col min="6" max="6" width="20.28515625" style="1" customWidth="1"/>
    <col min="7" max="7" width="11.42578125" style="35"/>
    <col min="8" max="19" width="11.42578125" style="14"/>
    <col min="20" max="256" width="11.42578125" style="1"/>
    <col min="257" max="257" width="31.85546875" style="1" customWidth="1"/>
    <col min="258" max="258" width="15.140625" style="1" customWidth="1"/>
    <col min="259" max="260" width="20.28515625" style="1" customWidth="1"/>
    <col min="261" max="261" width="16.7109375" style="1" customWidth="1"/>
    <col min="262" max="262" width="15.42578125" style="1" customWidth="1"/>
    <col min="263" max="512" width="11.42578125" style="1"/>
    <col min="513" max="513" width="31.85546875" style="1" customWidth="1"/>
    <col min="514" max="514" width="15.140625" style="1" customWidth="1"/>
    <col min="515" max="516" width="20.28515625" style="1" customWidth="1"/>
    <col min="517" max="517" width="16.7109375" style="1" customWidth="1"/>
    <col min="518" max="518" width="15.42578125" style="1" customWidth="1"/>
    <col min="519" max="768" width="11.42578125" style="1"/>
    <col min="769" max="769" width="31.85546875" style="1" customWidth="1"/>
    <col min="770" max="770" width="15.140625" style="1" customWidth="1"/>
    <col min="771" max="772" width="20.28515625" style="1" customWidth="1"/>
    <col min="773" max="773" width="16.7109375" style="1" customWidth="1"/>
    <col min="774" max="774" width="15.42578125" style="1" customWidth="1"/>
    <col min="775" max="1024" width="11.42578125" style="1"/>
    <col min="1025" max="1025" width="31.85546875" style="1" customWidth="1"/>
    <col min="1026" max="1026" width="15.140625" style="1" customWidth="1"/>
    <col min="1027" max="1028" width="20.28515625" style="1" customWidth="1"/>
    <col min="1029" max="1029" width="16.7109375" style="1" customWidth="1"/>
    <col min="1030" max="1030" width="15.42578125" style="1" customWidth="1"/>
    <col min="1031" max="1280" width="11.42578125" style="1"/>
    <col min="1281" max="1281" width="31.85546875" style="1" customWidth="1"/>
    <col min="1282" max="1282" width="15.140625" style="1" customWidth="1"/>
    <col min="1283" max="1284" width="20.28515625" style="1" customWidth="1"/>
    <col min="1285" max="1285" width="16.7109375" style="1" customWidth="1"/>
    <col min="1286" max="1286" width="15.42578125" style="1" customWidth="1"/>
    <col min="1287" max="1536" width="11.42578125" style="1"/>
    <col min="1537" max="1537" width="31.85546875" style="1" customWidth="1"/>
    <col min="1538" max="1538" width="15.140625" style="1" customWidth="1"/>
    <col min="1539" max="1540" width="20.28515625" style="1" customWidth="1"/>
    <col min="1541" max="1541" width="16.7109375" style="1" customWidth="1"/>
    <col min="1542" max="1542" width="15.42578125" style="1" customWidth="1"/>
    <col min="1543" max="1792" width="11.42578125" style="1"/>
    <col min="1793" max="1793" width="31.85546875" style="1" customWidth="1"/>
    <col min="1794" max="1794" width="15.140625" style="1" customWidth="1"/>
    <col min="1795" max="1796" width="20.28515625" style="1" customWidth="1"/>
    <col min="1797" max="1797" width="16.7109375" style="1" customWidth="1"/>
    <col min="1798" max="1798" width="15.42578125" style="1" customWidth="1"/>
    <col min="1799" max="2048" width="11.42578125" style="1"/>
    <col min="2049" max="2049" width="31.85546875" style="1" customWidth="1"/>
    <col min="2050" max="2050" width="15.140625" style="1" customWidth="1"/>
    <col min="2051" max="2052" width="20.28515625" style="1" customWidth="1"/>
    <col min="2053" max="2053" width="16.7109375" style="1" customWidth="1"/>
    <col min="2054" max="2054" width="15.42578125" style="1" customWidth="1"/>
    <col min="2055" max="2304" width="11.42578125" style="1"/>
    <col min="2305" max="2305" width="31.85546875" style="1" customWidth="1"/>
    <col min="2306" max="2306" width="15.140625" style="1" customWidth="1"/>
    <col min="2307" max="2308" width="20.28515625" style="1" customWidth="1"/>
    <col min="2309" max="2309" width="16.7109375" style="1" customWidth="1"/>
    <col min="2310" max="2310" width="15.42578125" style="1" customWidth="1"/>
    <col min="2311" max="2560" width="11.42578125" style="1"/>
    <col min="2561" max="2561" width="31.85546875" style="1" customWidth="1"/>
    <col min="2562" max="2562" width="15.140625" style="1" customWidth="1"/>
    <col min="2563" max="2564" width="20.28515625" style="1" customWidth="1"/>
    <col min="2565" max="2565" width="16.7109375" style="1" customWidth="1"/>
    <col min="2566" max="2566" width="15.42578125" style="1" customWidth="1"/>
    <col min="2567" max="2816" width="11.42578125" style="1"/>
    <col min="2817" max="2817" width="31.85546875" style="1" customWidth="1"/>
    <col min="2818" max="2818" width="15.140625" style="1" customWidth="1"/>
    <col min="2819" max="2820" width="20.28515625" style="1" customWidth="1"/>
    <col min="2821" max="2821" width="16.7109375" style="1" customWidth="1"/>
    <col min="2822" max="2822" width="15.42578125" style="1" customWidth="1"/>
    <col min="2823" max="3072" width="11.42578125" style="1"/>
    <col min="3073" max="3073" width="31.85546875" style="1" customWidth="1"/>
    <col min="3074" max="3074" width="15.140625" style="1" customWidth="1"/>
    <col min="3075" max="3076" width="20.28515625" style="1" customWidth="1"/>
    <col min="3077" max="3077" width="16.7109375" style="1" customWidth="1"/>
    <col min="3078" max="3078" width="15.42578125" style="1" customWidth="1"/>
    <col min="3079" max="3328" width="11.42578125" style="1"/>
    <col min="3329" max="3329" width="31.85546875" style="1" customWidth="1"/>
    <col min="3330" max="3330" width="15.140625" style="1" customWidth="1"/>
    <col min="3331" max="3332" width="20.28515625" style="1" customWidth="1"/>
    <col min="3333" max="3333" width="16.7109375" style="1" customWidth="1"/>
    <col min="3334" max="3334" width="15.42578125" style="1" customWidth="1"/>
    <col min="3335" max="3584" width="11.42578125" style="1"/>
    <col min="3585" max="3585" width="31.85546875" style="1" customWidth="1"/>
    <col min="3586" max="3586" width="15.140625" style="1" customWidth="1"/>
    <col min="3587" max="3588" width="20.28515625" style="1" customWidth="1"/>
    <col min="3589" max="3589" width="16.7109375" style="1" customWidth="1"/>
    <col min="3590" max="3590" width="15.42578125" style="1" customWidth="1"/>
    <col min="3591" max="3840" width="11.42578125" style="1"/>
    <col min="3841" max="3841" width="31.85546875" style="1" customWidth="1"/>
    <col min="3842" max="3842" width="15.140625" style="1" customWidth="1"/>
    <col min="3843" max="3844" width="20.28515625" style="1" customWidth="1"/>
    <col min="3845" max="3845" width="16.7109375" style="1" customWidth="1"/>
    <col min="3846" max="3846" width="15.42578125" style="1" customWidth="1"/>
    <col min="3847" max="4096" width="11.42578125" style="1"/>
    <col min="4097" max="4097" width="31.85546875" style="1" customWidth="1"/>
    <col min="4098" max="4098" width="15.140625" style="1" customWidth="1"/>
    <col min="4099" max="4100" width="20.28515625" style="1" customWidth="1"/>
    <col min="4101" max="4101" width="16.7109375" style="1" customWidth="1"/>
    <col min="4102" max="4102" width="15.42578125" style="1" customWidth="1"/>
    <col min="4103" max="4352" width="11.42578125" style="1"/>
    <col min="4353" max="4353" width="31.85546875" style="1" customWidth="1"/>
    <col min="4354" max="4354" width="15.140625" style="1" customWidth="1"/>
    <col min="4355" max="4356" width="20.28515625" style="1" customWidth="1"/>
    <col min="4357" max="4357" width="16.7109375" style="1" customWidth="1"/>
    <col min="4358" max="4358" width="15.42578125" style="1" customWidth="1"/>
    <col min="4359" max="4608" width="11.42578125" style="1"/>
    <col min="4609" max="4609" width="31.85546875" style="1" customWidth="1"/>
    <col min="4610" max="4610" width="15.140625" style="1" customWidth="1"/>
    <col min="4611" max="4612" width="20.28515625" style="1" customWidth="1"/>
    <col min="4613" max="4613" width="16.7109375" style="1" customWidth="1"/>
    <col min="4614" max="4614" width="15.42578125" style="1" customWidth="1"/>
    <col min="4615" max="4864" width="11.42578125" style="1"/>
    <col min="4865" max="4865" width="31.85546875" style="1" customWidth="1"/>
    <col min="4866" max="4866" width="15.140625" style="1" customWidth="1"/>
    <col min="4867" max="4868" width="20.28515625" style="1" customWidth="1"/>
    <col min="4869" max="4869" width="16.7109375" style="1" customWidth="1"/>
    <col min="4870" max="4870" width="15.42578125" style="1" customWidth="1"/>
    <col min="4871" max="5120" width="11.42578125" style="1"/>
    <col min="5121" max="5121" width="31.85546875" style="1" customWidth="1"/>
    <col min="5122" max="5122" width="15.140625" style="1" customWidth="1"/>
    <col min="5123" max="5124" width="20.28515625" style="1" customWidth="1"/>
    <col min="5125" max="5125" width="16.7109375" style="1" customWidth="1"/>
    <col min="5126" max="5126" width="15.42578125" style="1" customWidth="1"/>
    <col min="5127" max="5376" width="11.42578125" style="1"/>
    <col min="5377" max="5377" width="31.85546875" style="1" customWidth="1"/>
    <col min="5378" max="5378" width="15.140625" style="1" customWidth="1"/>
    <col min="5379" max="5380" width="20.28515625" style="1" customWidth="1"/>
    <col min="5381" max="5381" width="16.7109375" style="1" customWidth="1"/>
    <col min="5382" max="5382" width="15.42578125" style="1" customWidth="1"/>
    <col min="5383" max="5632" width="11.42578125" style="1"/>
    <col min="5633" max="5633" width="31.85546875" style="1" customWidth="1"/>
    <col min="5634" max="5634" width="15.140625" style="1" customWidth="1"/>
    <col min="5635" max="5636" width="20.28515625" style="1" customWidth="1"/>
    <col min="5637" max="5637" width="16.7109375" style="1" customWidth="1"/>
    <col min="5638" max="5638" width="15.42578125" style="1" customWidth="1"/>
    <col min="5639" max="5888" width="11.42578125" style="1"/>
    <col min="5889" max="5889" width="31.85546875" style="1" customWidth="1"/>
    <col min="5890" max="5890" width="15.140625" style="1" customWidth="1"/>
    <col min="5891" max="5892" width="20.28515625" style="1" customWidth="1"/>
    <col min="5893" max="5893" width="16.7109375" style="1" customWidth="1"/>
    <col min="5894" max="5894" width="15.42578125" style="1" customWidth="1"/>
    <col min="5895" max="6144" width="11.42578125" style="1"/>
    <col min="6145" max="6145" width="31.85546875" style="1" customWidth="1"/>
    <col min="6146" max="6146" width="15.140625" style="1" customWidth="1"/>
    <col min="6147" max="6148" width="20.28515625" style="1" customWidth="1"/>
    <col min="6149" max="6149" width="16.7109375" style="1" customWidth="1"/>
    <col min="6150" max="6150" width="15.42578125" style="1" customWidth="1"/>
    <col min="6151" max="6400" width="11.42578125" style="1"/>
    <col min="6401" max="6401" width="31.85546875" style="1" customWidth="1"/>
    <col min="6402" max="6402" width="15.140625" style="1" customWidth="1"/>
    <col min="6403" max="6404" width="20.28515625" style="1" customWidth="1"/>
    <col min="6405" max="6405" width="16.7109375" style="1" customWidth="1"/>
    <col min="6406" max="6406" width="15.42578125" style="1" customWidth="1"/>
    <col min="6407" max="6656" width="11.42578125" style="1"/>
    <col min="6657" max="6657" width="31.85546875" style="1" customWidth="1"/>
    <col min="6658" max="6658" width="15.140625" style="1" customWidth="1"/>
    <col min="6659" max="6660" width="20.28515625" style="1" customWidth="1"/>
    <col min="6661" max="6661" width="16.7109375" style="1" customWidth="1"/>
    <col min="6662" max="6662" width="15.42578125" style="1" customWidth="1"/>
    <col min="6663" max="6912" width="11.42578125" style="1"/>
    <col min="6913" max="6913" width="31.85546875" style="1" customWidth="1"/>
    <col min="6914" max="6914" width="15.140625" style="1" customWidth="1"/>
    <col min="6915" max="6916" width="20.28515625" style="1" customWidth="1"/>
    <col min="6917" max="6917" width="16.7109375" style="1" customWidth="1"/>
    <col min="6918" max="6918" width="15.42578125" style="1" customWidth="1"/>
    <col min="6919" max="7168" width="11.42578125" style="1"/>
    <col min="7169" max="7169" width="31.85546875" style="1" customWidth="1"/>
    <col min="7170" max="7170" width="15.140625" style="1" customWidth="1"/>
    <col min="7171" max="7172" width="20.28515625" style="1" customWidth="1"/>
    <col min="7173" max="7173" width="16.7109375" style="1" customWidth="1"/>
    <col min="7174" max="7174" width="15.42578125" style="1" customWidth="1"/>
    <col min="7175" max="7424" width="11.42578125" style="1"/>
    <col min="7425" max="7425" width="31.85546875" style="1" customWidth="1"/>
    <col min="7426" max="7426" width="15.140625" style="1" customWidth="1"/>
    <col min="7427" max="7428" width="20.28515625" style="1" customWidth="1"/>
    <col min="7429" max="7429" width="16.7109375" style="1" customWidth="1"/>
    <col min="7430" max="7430" width="15.42578125" style="1" customWidth="1"/>
    <col min="7431" max="7680" width="11.42578125" style="1"/>
    <col min="7681" max="7681" width="31.85546875" style="1" customWidth="1"/>
    <col min="7682" max="7682" width="15.140625" style="1" customWidth="1"/>
    <col min="7683" max="7684" width="20.28515625" style="1" customWidth="1"/>
    <col min="7685" max="7685" width="16.7109375" style="1" customWidth="1"/>
    <col min="7686" max="7686" width="15.42578125" style="1" customWidth="1"/>
    <col min="7687" max="7936" width="11.42578125" style="1"/>
    <col min="7937" max="7937" width="31.85546875" style="1" customWidth="1"/>
    <col min="7938" max="7938" width="15.140625" style="1" customWidth="1"/>
    <col min="7939" max="7940" width="20.28515625" style="1" customWidth="1"/>
    <col min="7941" max="7941" width="16.7109375" style="1" customWidth="1"/>
    <col min="7942" max="7942" width="15.42578125" style="1" customWidth="1"/>
    <col min="7943" max="8192" width="11.42578125" style="1"/>
    <col min="8193" max="8193" width="31.85546875" style="1" customWidth="1"/>
    <col min="8194" max="8194" width="15.140625" style="1" customWidth="1"/>
    <col min="8195" max="8196" width="20.28515625" style="1" customWidth="1"/>
    <col min="8197" max="8197" width="16.7109375" style="1" customWidth="1"/>
    <col min="8198" max="8198" width="15.42578125" style="1" customWidth="1"/>
    <col min="8199" max="8448" width="11.42578125" style="1"/>
    <col min="8449" max="8449" width="31.85546875" style="1" customWidth="1"/>
    <col min="8450" max="8450" width="15.140625" style="1" customWidth="1"/>
    <col min="8451" max="8452" width="20.28515625" style="1" customWidth="1"/>
    <col min="8453" max="8453" width="16.7109375" style="1" customWidth="1"/>
    <col min="8454" max="8454" width="15.42578125" style="1" customWidth="1"/>
    <col min="8455" max="8704" width="11.42578125" style="1"/>
    <col min="8705" max="8705" width="31.85546875" style="1" customWidth="1"/>
    <col min="8706" max="8706" width="15.140625" style="1" customWidth="1"/>
    <col min="8707" max="8708" width="20.28515625" style="1" customWidth="1"/>
    <col min="8709" max="8709" width="16.7109375" style="1" customWidth="1"/>
    <col min="8710" max="8710" width="15.42578125" style="1" customWidth="1"/>
    <col min="8711" max="8960" width="11.42578125" style="1"/>
    <col min="8961" max="8961" width="31.85546875" style="1" customWidth="1"/>
    <col min="8962" max="8962" width="15.140625" style="1" customWidth="1"/>
    <col min="8963" max="8964" width="20.28515625" style="1" customWidth="1"/>
    <col min="8965" max="8965" width="16.7109375" style="1" customWidth="1"/>
    <col min="8966" max="8966" width="15.42578125" style="1" customWidth="1"/>
    <col min="8967" max="9216" width="11.42578125" style="1"/>
    <col min="9217" max="9217" width="31.85546875" style="1" customWidth="1"/>
    <col min="9218" max="9218" width="15.140625" style="1" customWidth="1"/>
    <col min="9219" max="9220" width="20.28515625" style="1" customWidth="1"/>
    <col min="9221" max="9221" width="16.7109375" style="1" customWidth="1"/>
    <col min="9222" max="9222" width="15.42578125" style="1" customWidth="1"/>
    <col min="9223" max="9472" width="11.42578125" style="1"/>
    <col min="9473" max="9473" width="31.85546875" style="1" customWidth="1"/>
    <col min="9474" max="9474" width="15.140625" style="1" customWidth="1"/>
    <col min="9475" max="9476" width="20.28515625" style="1" customWidth="1"/>
    <col min="9477" max="9477" width="16.7109375" style="1" customWidth="1"/>
    <col min="9478" max="9478" width="15.42578125" style="1" customWidth="1"/>
    <col min="9479" max="9728" width="11.42578125" style="1"/>
    <col min="9729" max="9729" width="31.85546875" style="1" customWidth="1"/>
    <col min="9730" max="9730" width="15.140625" style="1" customWidth="1"/>
    <col min="9731" max="9732" width="20.28515625" style="1" customWidth="1"/>
    <col min="9733" max="9733" width="16.7109375" style="1" customWidth="1"/>
    <col min="9734" max="9734" width="15.42578125" style="1" customWidth="1"/>
    <col min="9735" max="9984" width="11.42578125" style="1"/>
    <col min="9985" max="9985" width="31.85546875" style="1" customWidth="1"/>
    <col min="9986" max="9986" width="15.140625" style="1" customWidth="1"/>
    <col min="9987" max="9988" width="20.28515625" style="1" customWidth="1"/>
    <col min="9989" max="9989" width="16.7109375" style="1" customWidth="1"/>
    <col min="9990" max="9990" width="15.42578125" style="1" customWidth="1"/>
    <col min="9991" max="10240" width="11.42578125" style="1"/>
    <col min="10241" max="10241" width="31.85546875" style="1" customWidth="1"/>
    <col min="10242" max="10242" width="15.140625" style="1" customWidth="1"/>
    <col min="10243" max="10244" width="20.28515625" style="1" customWidth="1"/>
    <col min="10245" max="10245" width="16.7109375" style="1" customWidth="1"/>
    <col min="10246" max="10246" width="15.42578125" style="1" customWidth="1"/>
    <col min="10247" max="10496" width="11.42578125" style="1"/>
    <col min="10497" max="10497" width="31.85546875" style="1" customWidth="1"/>
    <col min="10498" max="10498" width="15.140625" style="1" customWidth="1"/>
    <col min="10499" max="10500" width="20.28515625" style="1" customWidth="1"/>
    <col min="10501" max="10501" width="16.7109375" style="1" customWidth="1"/>
    <col min="10502" max="10502" width="15.42578125" style="1" customWidth="1"/>
    <col min="10503" max="10752" width="11.42578125" style="1"/>
    <col min="10753" max="10753" width="31.85546875" style="1" customWidth="1"/>
    <col min="10754" max="10754" width="15.140625" style="1" customWidth="1"/>
    <col min="10755" max="10756" width="20.28515625" style="1" customWidth="1"/>
    <col min="10757" max="10757" width="16.7109375" style="1" customWidth="1"/>
    <col min="10758" max="10758" width="15.42578125" style="1" customWidth="1"/>
    <col min="10759" max="11008" width="11.42578125" style="1"/>
    <col min="11009" max="11009" width="31.85546875" style="1" customWidth="1"/>
    <col min="11010" max="11010" width="15.140625" style="1" customWidth="1"/>
    <col min="11011" max="11012" width="20.28515625" style="1" customWidth="1"/>
    <col min="11013" max="11013" width="16.7109375" style="1" customWidth="1"/>
    <col min="11014" max="11014" width="15.42578125" style="1" customWidth="1"/>
    <col min="11015" max="11264" width="11.42578125" style="1"/>
    <col min="11265" max="11265" width="31.85546875" style="1" customWidth="1"/>
    <col min="11266" max="11266" width="15.140625" style="1" customWidth="1"/>
    <col min="11267" max="11268" width="20.28515625" style="1" customWidth="1"/>
    <col min="11269" max="11269" width="16.7109375" style="1" customWidth="1"/>
    <col min="11270" max="11270" width="15.42578125" style="1" customWidth="1"/>
    <col min="11271" max="11520" width="11.42578125" style="1"/>
    <col min="11521" max="11521" width="31.85546875" style="1" customWidth="1"/>
    <col min="11522" max="11522" width="15.140625" style="1" customWidth="1"/>
    <col min="11523" max="11524" width="20.28515625" style="1" customWidth="1"/>
    <col min="11525" max="11525" width="16.7109375" style="1" customWidth="1"/>
    <col min="11526" max="11526" width="15.42578125" style="1" customWidth="1"/>
    <col min="11527" max="11776" width="11.42578125" style="1"/>
    <col min="11777" max="11777" width="31.85546875" style="1" customWidth="1"/>
    <col min="11778" max="11778" width="15.140625" style="1" customWidth="1"/>
    <col min="11779" max="11780" width="20.28515625" style="1" customWidth="1"/>
    <col min="11781" max="11781" width="16.7109375" style="1" customWidth="1"/>
    <col min="11782" max="11782" width="15.42578125" style="1" customWidth="1"/>
    <col min="11783" max="12032" width="11.42578125" style="1"/>
    <col min="12033" max="12033" width="31.85546875" style="1" customWidth="1"/>
    <col min="12034" max="12034" width="15.140625" style="1" customWidth="1"/>
    <col min="12035" max="12036" width="20.28515625" style="1" customWidth="1"/>
    <col min="12037" max="12037" width="16.7109375" style="1" customWidth="1"/>
    <col min="12038" max="12038" width="15.42578125" style="1" customWidth="1"/>
    <col min="12039" max="12288" width="11.42578125" style="1"/>
    <col min="12289" max="12289" width="31.85546875" style="1" customWidth="1"/>
    <col min="12290" max="12290" width="15.140625" style="1" customWidth="1"/>
    <col min="12291" max="12292" width="20.28515625" style="1" customWidth="1"/>
    <col min="12293" max="12293" width="16.7109375" style="1" customWidth="1"/>
    <col min="12294" max="12294" width="15.42578125" style="1" customWidth="1"/>
    <col min="12295" max="12544" width="11.42578125" style="1"/>
    <col min="12545" max="12545" width="31.85546875" style="1" customWidth="1"/>
    <col min="12546" max="12546" width="15.140625" style="1" customWidth="1"/>
    <col min="12547" max="12548" width="20.28515625" style="1" customWidth="1"/>
    <col min="12549" max="12549" width="16.7109375" style="1" customWidth="1"/>
    <col min="12550" max="12550" width="15.42578125" style="1" customWidth="1"/>
    <col min="12551" max="12800" width="11.42578125" style="1"/>
    <col min="12801" max="12801" width="31.85546875" style="1" customWidth="1"/>
    <col min="12802" max="12802" width="15.140625" style="1" customWidth="1"/>
    <col min="12803" max="12804" width="20.28515625" style="1" customWidth="1"/>
    <col min="12805" max="12805" width="16.7109375" style="1" customWidth="1"/>
    <col min="12806" max="12806" width="15.42578125" style="1" customWidth="1"/>
    <col min="12807" max="13056" width="11.42578125" style="1"/>
    <col min="13057" max="13057" width="31.85546875" style="1" customWidth="1"/>
    <col min="13058" max="13058" width="15.140625" style="1" customWidth="1"/>
    <col min="13059" max="13060" width="20.28515625" style="1" customWidth="1"/>
    <col min="13061" max="13061" width="16.7109375" style="1" customWidth="1"/>
    <col min="13062" max="13062" width="15.42578125" style="1" customWidth="1"/>
    <col min="13063" max="13312" width="11.42578125" style="1"/>
    <col min="13313" max="13313" width="31.85546875" style="1" customWidth="1"/>
    <col min="13314" max="13314" width="15.140625" style="1" customWidth="1"/>
    <col min="13315" max="13316" width="20.28515625" style="1" customWidth="1"/>
    <col min="13317" max="13317" width="16.7109375" style="1" customWidth="1"/>
    <col min="13318" max="13318" width="15.42578125" style="1" customWidth="1"/>
    <col min="13319" max="13568" width="11.42578125" style="1"/>
    <col min="13569" max="13569" width="31.85546875" style="1" customWidth="1"/>
    <col min="13570" max="13570" width="15.140625" style="1" customWidth="1"/>
    <col min="13571" max="13572" width="20.28515625" style="1" customWidth="1"/>
    <col min="13573" max="13573" width="16.7109375" style="1" customWidth="1"/>
    <col min="13574" max="13574" width="15.42578125" style="1" customWidth="1"/>
    <col min="13575" max="13824" width="11.42578125" style="1"/>
    <col min="13825" max="13825" width="31.85546875" style="1" customWidth="1"/>
    <col min="13826" max="13826" width="15.140625" style="1" customWidth="1"/>
    <col min="13827" max="13828" width="20.28515625" style="1" customWidth="1"/>
    <col min="13829" max="13829" width="16.7109375" style="1" customWidth="1"/>
    <col min="13830" max="13830" width="15.42578125" style="1" customWidth="1"/>
    <col min="13831" max="14080" width="11.42578125" style="1"/>
    <col min="14081" max="14081" width="31.85546875" style="1" customWidth="1"/>
    <col min="14082" max="14082" width="15.140625" style="1" customWidth="1"/>
    <col min="14083" max="14084" width="20.28515625" style="1" customWidth="1"/>
    <col min="14085" max="14085" width="16.7109375" style="1" customWidth="1"/>
    <col min="14086" max="14086" width="15.42578125" style="1" customWidth="1"/>
    <col min="14087" max="14336" width="11.42578125" style="1"/>
    <col min="14337" max="14337" width="31.85546875" style="1" customWidth="1"/>
    <col min="14338" max="14338" width="15.140625" style="1" customWidth="1"/>
    <col min="14339" max="14340" width="20.28515625" style="1" customWidth="1"/>
    <col min="14341" max="14341" width="16.7109375" style="1" customWidth="1"/>
    <col min="14342" max="14342" width="15.42578125" style="1" customWidth="1"/>
    <col min="14343" max="14592" width="11.42578125" style="1"/>
    <col min="14593" max="14593" width="31.85546875" style="1" customWidth="1"/>
    <col min="14594" max="14594" width="15.140625" style="1" customWidth="1"/>
    <col min="14595" max="14596" width="20.28515625" style="1" customWidth="1"/>
    <col min="14597" max="14597" width="16.7109375" style="1" customWidth="1"/>
    <col min="14598" max="14598" width="15.42578125" style="1" customWidth="1"/>
    <col min="14599" max="14848" width="11.42578125" style="1"/>
    <col min="14849" max="14849" width="31.85546875" style="1" customWidth="1"/>
    <col min="14850" max="14850" width="15.140625" style="1" customWidth="1"/>
    <col min="14851" max="14852" width="20.28515625" style="1" customWidth="1"/>
    <col min="14853" max="14853" width="16.7109375" style="1" customWidth="1"/>
    <col min="14854" max="14854" width="15.42578125" style="1" customWidth="1"/>
    <col min="14855" max="15104" width="11.42578125" style="1"/>
    <col min="15105" max="15105" width="31.85546875" style="1" customWidth="1"/>
    <col min="15106" max="15106" width="15.140625" style="1" customWidth="1"/>
    <col min="15107" max="15108" width="20.28515625" style="1" customWidth="1"/>
    <col min="15109" max="15109" width="16.7109375" style="1" customWidth="1"/>
    <col min="15110" max="15110" width="15.42578125" style="1" customWidth="1"/>
    <col min="15111" max="15360" width="11.42578125" style="1"/>
    <col min="15361" max="15361" width="31.85546875" style="1" customWidth="1"/>
    <col min="15362" max="15362" width="15.140625" style="1" customWidth="1"/>
    <col min="15363" max="15364" width="20.28515625" style="1" customWidth="1"/>
    <col min="15365" max="15365" width="16.7109375" style="1" customWidth="1"/>
    <col min="15366" max="15366" width="15.42578125" style="1" customWidth="1"/>
    <col min="15367" max="15616" width="11.42578125" style="1"/>
    <col min="15617" max="15617" width="31.85546875" style="1" customWidth="1"/>
    <col min="15618" max="15618" width="15.140625" style="1" customWidth="1"/>
    <col min="15619" max="15620" width="20.28515625" style="1" customWidth="1"/>
    <col min="15621" max="15621" width="16.7109375" style="1" customWidth="1"/>
    <col min="15622" max="15622" width="15.42578125" style="1" customWidth="1"/>
    <col min="15623" max="15872" width="11.42578125" style="1"/>
    <col min="15873" max="15873" width="31.85546875" style="1" customWidth="1"/>
    <col min="15874" max="15874" width="15.140625" style="1" customWidth="1"/>
    <col min="15875" max="15876" width="20.28515625" style="1" customWidth="1"/>
    <col min="15877" max="15877" width="16.7109375" style="1" customWidth="1"/>
    <col min="15878" max="15878" width="15.42578125" style="1" customWidth="1"/>
    <col min="15879" max="16128" width="11.42578125" style="1"/>
    <col min="16129" max="16129" width="31.85546875" style="1" customWidth="1"/>
    <col min="16130" max="16130" width="15.140625" style="1" customWidth="1"/>
    <col min="16131" max="16132" width="20.28515625" style="1" customWidth="1"/>
    <col min="16133" max="16133" width="16.7109375" style="1" customWidth="1"/>
    <col min="16134" max="16134" width="15.42578125" style="1" customWidth="1"/>
    <col min="16135" max="16384" width="11.42578125" style="1"/>
  </cols>
  <sheetData>
    <row r="1" spans="1:35" s="19" customFormat="1" x14ac:dyDescent="0.2">
      <c r="A1" s="83" t="s">
        <v>24</v>
      </c>
      <c r="B1" s="83"/>
      <c r="C1" s="83"/>
      <c r="D1" s="83"/>
      <c r="E1" s="83"/>
      <c r="F1" s="83"/>
      <c r="G1" s="68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5" s="19" customFormat="1" x14ac:dyDescent="0.2">
      <c r="A2" s="84" t="s">
        <v>25</v>
      </c>
      <c r="B2" s="84"/>
      <c r="C2" s="84"/>
      <c r="D2" s="84"/>
      <c r="E2" s="84"/>
      <c r="F2" s="84"/>
      <c r="G2" s="69"/>
      <c r="H2" s="33"/>
      <c r="I2" s="33"/>
      <c r="J2" s="33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s="19" customFormat="1" x14ac:dyDescent="0.2">
      <c r="A3" s="83" t="s">
        <v>26</v>
      </c>
      <c r="B3" s="83"/>
      <c r="C3" s="83"/>
      <c r="D3" s="83"/>
      <c r="E3" s="83"/>
      <c r="F3" s="83"/>
      <c r="G3" s="68"/>
      <c r="H3" s="31"/>
      <c r="I3" s="31"/>
      <c r="J3" s="31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s="19" customFormat="1" x14ac:dyDescent="0.2">
      <c r="A4" s="59"/>
      <c r="B4" s="51"/>
      <c r="C4" s="20"/>
      <c r="D4" s="20"/>
      <c r="E4" s="20"/>
      <c r="F4" s="20"/>
      <c r="G4" s="68"/>
      <c r="H4" s="31"/>
      <c r="I4" s="31"/>
      <c r="J4" s="31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</row>
    <row r="5" spans="1:35" s="21" customFormat="1" ht="16.5" customHeight="1" x14ac:dyDescent="0.25">
      <c r="A5" s="76" t="s">
        <v>27</v>
      </c>
      <c r="B5" s="76"/>
      <c r="C5" s="76"/>
      <c r="D5" s="76"/>
      <c r="E5" s="76"/>
      <c r="F5" s="76"/>
      <c r="G5" s="34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s="21" customFormat="1" ht="15" customHeight="1" x14ac:dyDescent="0.25">
      <c r="A6" s="76" t="s">
        <v>29</v>
      </c>
      <c r="B6" s="76"/>
      <c r="C6" s="76"/>
      <c r="D6" s="76"/>
      <c r="E6" s="76"/>
      <c r="F6" s="76"/>
      <c r="G6" s="34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pans="1:35" s="21" customFormat="1" ht="16.5" customHeight="1" x14ac:dyDescent="0.25">
      <c r="A7" s="76" t="s">
        <v>41</v>
      </c>
      <c r="B7" s="76"/>
      <c r="C7" s="76"/>
      <c r="D7" s="76"/>
      <c r="E7" s="76"/>
      <c r="F7" s="76"/>
      <c r="G7" s="34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pans="1:35" ht="9.75" customHeight="1" x14ac:dyDescent="0.25">
      <c r="A8" s="60"/>
      <c r="B8" s="50"/>
      <c r="C8" s="5"/>
      <c r="D8" s="5"/>
      <c r="E8" s="5"/>
      <c r="F8" s="5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</row>
    <row r="9" spans="1:35" ht="19.5" customHeight="1" x14ac:dyDescent="0.25">
      <c r="A9" s="77" t="s">
        <v>28</v>
      </c>
      <c r="B9" s="79" t="s">
        <v>0</v>
      </c>
      <c r="C9" s="81" t="s">
        <v>1</v>
      </c>
      <c r="D9" s="81"/>
      <c r="E9" s="81"/>
      <c r="F9" s="82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39.75" customHeight="1" x14ac:dyDescent="0.25">
      <c r="A10" s="78"/>
      <c r="B10" s="80"/>
      <c r="C10" s="3" t="s">
        <v>33</v>
      </c>
      <c r="D10" s="3" t="s">
        <v>34</v>
      </c>
      <c r="E10" s="3" t="s">
        <v>2</v>
      </c>
      <c r="F10" s="4" t="s">
        <v>3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30" customHeight="1" x14ac:dyDescent="0.2">
      <c r="A11" s="6" t="s">
        <v>4</v>
      </c>
      <c r="B11" s="61">
        <f>+B12+B16</f>
        <v>1707</v>
      </c>
      <c r="C11" s="61">
        <f t="shared" ref="C11:F11" si="0">+C12+C16</f>
        <v>393</v>
      </c>
      <c r="D11" s="61">
        <f t="shared" si="0"/>
        <v>641</v>
      </c>
      <c r="E11" s="61">
        <f t="shared" si="0"/>
        <v>376</v>
      </c>
      <c r="F11" s="66">
        <f t="shared" si="0"/>
        <v>297</v>
      </c>
      <c r="H11" s="35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</row>
    <row r="12" spans="1:35" ht="24.95" customHeight="1" x14ac:dyDescent="0.2">
      <c r="A12" s="13" t="s">
        <v>21</v>
      </c>
      <c r="B12" s="9">
        <f>SUM(B13:B15)</f>
        <v>1594</v>
      </c>
      <c r="C12" s="9">
        <f t="shared" ref="C12:F12" si="1">SUM(C13:C15)</f>
        <v>373</v>
      </c>
      <c r="D12" s="9">
        <f t="shared" si="1"/>
        <v>569</v>
      </c>
      <c r="E12" s="9">
        <f t="shared" si="1"/>
        <v>367</v>
      </c>
      <c r="F12" s="10">
        <f t="shared" si="1"/>
        <v>285</v>
      </c>
      <c r="H12" s="35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 ht="20.100000000000001" customHeight="1" x14ac:dyDescent="0.2">
      <c r="A13" s="17" t="s">
        <v>6</v>
      </c>
      <c r="B13" s="7">
        <f>+B40+B55+B66+B73+B29</f>
        <v>1484</v>
      </c>
      <c r="C13" s="7">
        <f>+C40+C55+C66+C73+C29</f>
        <v>349</v>
      </c>
      <c r="D13" s="7">
        <f>+D40+D55+D66+D73+D29</f>
        <v>502</v>
      </c>
      <c r="E13" s="7">
        <f>+E40+E55+E66+E73+E29</f>
        <v>358</v>
      </c>
      <c r="F13" s="8">
        <f>+F40+F55+F66+F73+F29</f>
        <v>275</v>
      </c>
      <c r="H13" s="35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 ht="20.100000000000001" customHeight="1" x14ac:dyDescent="0.2">
      <c r="A14" s="17" t="s">
        <v>7</v>
      </c>
      <c r="B14" s="7">
        <f>+B41+B67</f>
        <v>53</v>
      </c>
      <c r="C14" s="7">
        <f>+C41+C67</f>
        <v>8</v>
      </c>
      <c r="D14" s="7">
        <f>+D41+D67</f>
        <v>45</v>
      </c>
      <c r="E14" s="7">
        <f>+E41+E67</f>
        <v>0</v>
      </c>
      <c r="F14" s="8">
        <f>+F41+F67</f>
        <v>0</v>
      </c>
      <c r="H14" s="35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20.100000000000001" customHeight="1" x14ac:dyDescent="0.2">
      <c r="A15" s="17" t="s">
        <v>8</v>
      </c>
      <c r="B15" s="7">
        <f>+B30+B42+B56+B68</f>
        <v>57</v>
      </c>
      <c r="C15" s="7">
        <f>+C30+C42+C56+C68</f>
        <v>16</v>
      </c>
      <c r="D15" s="7">
        <f>+D30+D42+D56+D68</f>
        <v>22</v>
      </c>
      <c r="E15" s="7">
        <f>+E30+E42+E56+E68</f>
        <v>9</v>
      </c>
      <c r="F15" s="8">
        <f>+F30+F42+F56+F68</f>
        <v>10</v>
      </c>
      <c r="H15" s="35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24.95" customHeight="1" x14ac:dyDescent="0.2">
      <c r="A16" s="13" t="s">
        <v>20</v>
      </c>
      <c r="B16" s="7">
        <f>SUM(B17:B25)</f>
        <v>113</v>
      </c>
      <c r="C16" s="7">
        <f>SUM(C17:C25)</f>
        <v>20</v>
      </c>
      <c r="D16" s="7">
        <f>SUM(D17:D25)</f>
        <v>72</v>
      </c>
      <c r="E16" s="7">
        <f>SUM(E17:E25)</f>
        <v>9</v>
      </c>
      <c r="F16" s="8">
        <f>SUM(F17:F25)</f>
        <v>12</v>
      </c>
      <c r="G16" s="36"/>
      <c r="H16" s="36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8.95" customHeight="1" x14ac:dyDescent="0.2">
      <c r="A17" s="17" t="s">
        <v>9</v>
      </c>
      <c r="B17" s="7">
        <f>+B44+B58+B70+B75+B32</f>
        <v>43</v>
      </c>
      <c r="C17" s="7">
        <f>+C44+C58+C70+C75+C32</f>
        <v>5</v>
      </c>
      <c r="D17" s="7">
        <f>+D44+D58+D70+D75+D32</f>
        <v>29</v>
      </c>
      <c r="E17" s="7">
        <f>+E44+E58+E70+E75+E32</f>
        <v>3</v>
      </c>
      <c r="F17" s="8">
        <f>+F44+F58+F70+F75+F32</f>
        <v>6</v>
      </c>
      <c r="H17" s="35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</row>
    <row r="18" spans="1:35" ht="18.95" customHeight="1" x14ac:dyDescent="0.2">
      <c r="A18" s="17" t="s">
        <v>22</v>
      </c>
      <c r="B18" s="7">
        <f>+B45</f>
        <v>2</v>
      </c>
      <c r="C18" s="7">
        <f t="shared" ref="C18:F18" si="2">+C45</f>
        <v>0</v>
      </c>
      <c r="D18" s="7">
        <f t="shared" si="2"/>
        <v>2</v>
      </c>
      <c r="E18" s="7">
        <f t="shared" si="2"/>
        <v>0</v>
      </c>
      <c r="F18" s="8">
        <f t="shared" si="2"/>
        <v>0</v>
      </c>
      <c r="H18" s="35"/>
      <c r="J18" s="35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</row>
    <row r="19" spans="1:35" ht="18.95" customHeight="1" x14ac:dyDescent="0.2">
      <c r="A19" s="17" t="s">
        <v>10</v>
      </c>
      <c r="B19" s="7">
        <f>+B33+B46+B59+B76</f>
        <v>18</v>
      </c>
      <c r="C19" s="7">
        <f>+C33+C46+C59+C76</f>
        <v>5</v>
      </c>
      <c r="D19" s="7">
        <f>+D33+D46+D59+D76</f>
        <v>11</v>
      </c>
      <c r="E19" s="7">
        <f>+E33+E46+E59+E76</f>
        <v>1</v>
      </c>
      <c r="F19" s="8">
        <f>+F33+F46+F59+F76</f>
        <v>1</v>
      </c>
      <c r="H19" s="35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</row>
    <row r="20" spans="1:35" ht="18.95" customHeight="1" x14ac:dyDescent="0.2">
      <c r="A20" s="17" t="s">
        <v>39</v>
      </c>
      <c r="B20" s="7">
        <f>+B47+B77</f>
        <v>8</v>
      </c>
      <c r="C20" s="7">
        <f>+C47+C77</f>
        <v>4</v>
      </c>
      <c r="D20" s="7">
        <f>+D47+D77</f>
        <v>2</v>
      </c>
      <c r="E20" s="7">
        <f>+E47+E77</f>
        <v>2</v>
      </c>
      <c r="F20" s="8">
        <f>+F47+F77</f>
        <v>0</v>
      </c>
      <c r="H20" s="3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</row>
    <row r="21" spans="1:35" ht="18.95" customHeight="1" x14ac:dyDescent="0.2">
      <c r="A21" s="17" t="s">
        <v>11</v>
      </c>
      <c r="B21" s="7">
        <f>+B48+B78+B34</f>
        <v>6</v>
      </c>
      <c r="C21" s="7">
        <f>+C48+C78+C34</f>
        <v>4</v>
      </c>
      <c r="D21" s="7">
        <f>+D48+D78+D34</f>
        <v>2</v>
      </c>
      <c r="E21" s="7">
        <f>+E48+E78+E34</f>
        <v>0</v>
      </c>
      <c r="F21" s="8">
        <f>+F48+F78+F34</f>
        <v>0</v>
      </c>
      <c r="H21" s="35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18.95" customHeight="1" x14ac:dyDescent="0.2">
      <c r="A22" s="17" t="s">
        <v>40</v>
      </c>
      <c r="B22" s="7">
        <f>B35+B60</f>
        <v>2</v>
      </c>
      <c r="C22" s="7">
        <f>C35+C60</f>
        <v>0</v>
      </c>
      <c r="D22" s="7">
        <f>D35+D60</f>
        <v>2</v>
      </c>
      <c r="E22" s="7">
        <f>E35+E60</f>
        <v>0</v>
      </c>
      <c r="F22" s="8">
        <f>F35+F60</f>
        <v>0</v>
      </c>
      <c r="H22" s="35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5" s="25" customFormat="1" ht="18.95" customHeight="1" x14ac:dyDescent="0.2">
      <c r="A23" s="17" t="s">
        <v>12</v>
      </c>
      <c r="B23" s="7">
        <f>B36+B49+B61</f>
        <v>9</v>
      </c>
      <c r="C23" s="7">
        <f>C36+C49+C61</f>
        <v>0</v>
      </c>
      <c r="D23" s="7">
        <f>D36+D49+D61</f>
        <v>6</v>
      </c>
      <c r="E23" s="7">
        <f>E36+E49+E61</f>
        <v>1</v>
      </c>
      <c r="F23" s="8">
        <f>F36+F49+F61</f>
        <v>2</v>
      </c>
      <c r="G23" s="38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s="25" customFormat="1" ht="18.95" customHeight="1" x14ac:dyDescent="0.2">
      <c r="A24" s="17" t="s">
        <v>42</v>
      </c>
      <c r="B24" s="7">
        <f>B50</f>
        <v>2</v>
      </c>
      <c r="C24" s="7">
        <f t="shared" ref="C24:F24" si="3">C50</f>
        <v>1</v>
      </c>
      <c r="D24" s="7">
        <f t="shared" si="3"/>
        <v>1</v>
      </c>
      <c r="E24" s="7">
        <f t="shared" si="3"/>
        <v>0</v>
      </c>
      <c r="F24" s="8">
        <f t="shared" si="3"/>
        <v>0</v>
      </c>
      <c r="G24" s="38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s="25" customFormat="1" ht="18.95" customHeight="1" x14ac:dyDescent="0.2">
      <c r="A25" s="17" t="s">
        <v>13</v>
      </c>
      <c r="B25" s="7">
        <f>B52+B62</f>
        <v>23</v>
      </c>
      <c r="C25" s="7">
        <f t="shared" ref="C25:F25" si="4">C52+C62</f>
        <v>1</v>
      </c>
      <c r="D25" s="7">
        <f t="shared" si="4"/>
        <v>17</v>
      </c>
      <c r="E25" s="7">
        <f t="shared" si="4"/>
        <v>2</v>
      </c>
      <c r="F25" s="8">
        <f t="shared" si="4"/>
        <v>3</v>
      </c>
      <c r="G25" s="38"/>
      <c r="H25" s="38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3.1" customHeight="1" x14ac:dyDescent="0.2">
      <c r="A26" s="55" t="s">
        <v>15</v>
      </c>
      <c r="B26" s="7">
        <f>B27</f>
        <v>24</v>
      </c>
      <c r="C26" s="7">
        <f t="shared" ref="C26:F26" si="5">C27</f>
        <v>5</v>
      </c>
      <c r="D26" s="7">
        <f t="shared" si="5"/>
        <v>15</v>
      </c>
      <c r="E26" s="7">
        <f t="shared" si="5"/>
        <v>2</v>
      </c>
      <c r="F26" s="8">
        <f t="shared" si="5"/>
        <v>2</v>
      </c>
      <c r="H26" s="35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21" customHeight="1" x14ac:dyDescent="0.2">
      <c r="A27" s="56" t="s">
        <v>15</v>
      </c>
      <c r="B27" s="62">
        <f>+B28+B31</f>
        <v>24</v>
      </c>
      <c r="C27" s="11">
        <f t="shared" ref="C27:F27" si="6">+C28+C31</f>
        <v>5</v>
      </c>
      <c r="D27" s="11">
        <f t="shared" si="6"/>
        <v>15</v>
      </c>
      <c r="E27" s="11">
        <f t="shared" si="6"/>
        <v>2</v>
      </c>
      <c r="F27" s="12">
        <f t="shared" si="6"/>
        <v>2</v>
      </c>
      <c r="H27" s="36"/>
      <c r="I27" s="37"/>
      <c r="J27" s="37"/>
      <c r="K27" s="37"/>
      <c r="L27" s="37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s="2" customFormat="1" ht="24.95" customHeight="1" x14ac:dyDescent="0.2">
      <c r="A28" s="18" t="s">
        <v>5</v>
      </c>
      <c r="B28" s="7">
        <f>SUM(B29:B30)</f>
        <v>12</v>
      </c>
      <c r="C28" s="7">
        <f t="shared" ref="C28:F28" si="7">SUM(C29:C30)</f>
        <v>3</v>
      </c>
      <c r="D28" s="7">
        <f t="shared" si="7"/>
        <v>6</v>
      </c>
      <c r="E28" s="7">
        <f t="shared" si="7"/>
        <v>1</v>
      </c>
      <c r="F28" s="8">
        <f t="shared" si="7"/>
        <v>2</v>
      </c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</row>
    <row r="29" spans="1:35" ht="18" customHeight="1" x14ac:dyDescent="0.2">
      <c r="A29" s="17" t="s">
        <v>6</v>
      </c>
      <c r="B29" s="54">
        <f>SUM(C29:F29)</f>
        <v>8</v>
      </c>
      <c r="C29" s="54">
        <v>2</v>
      </c>
      <c r="D29" s="54">
        <v>3</v>
      </c>
      <c r="E29" s="54">
        <v>1</v>
      </c>
      <c r="F29" s="65">
        <v>2</v>
      </c>
      <c r="H29" s="37"/>
      <c r="I29" s="37"/>
      <c r="J29" s="37"/>
      <c r="K29" s="37"/>
      <c r="L29" s="37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8" customHeight="1" x14ac:dyDescent="0.2">
      <c r="A30" s="17" t="s">
        <v>8</v>
      </c>
      <c r="B30" s="54">
        <f>SUM(C30:F30)</f>
        <v>4</v>
      </c>
      <c r="C30" s="26">
        <v>1</v>
      </c>
      <c r="D30" s="26">
        <v>3</v>
      </c>
      <c r="E30" s="26">
        <v>0</v>
      </c>
      <c r="F30" s="27">
        <v>0</v>
      </c>
      <c r="H30" s="37"/>
      <c r="I30" s="37"/>
      <c r="J30" s="37"/>
      <c r="K30" s="37"/>
      <c r="L30" s="37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23.1" customHeight="1" x14ac:dyDescent="0.2">
      <c r="A31" s="13" t="s">
        <v>19</v>
      </c>
      <c r="B31" s="7">
        <f>SUM(B32:B36)</f>
        <v>12</v>
      </c>
      <c r="C31" s="7">
        <f t="shared" ref="C31:F31" si="8">SUM(C32:C36)</f>
        <v>2</v>
      </c>
      <c r="D31" s="7">
        <f t="shared" si="8"/>
        <v>9</v>
      </c>
      <c r="E31" s="7">
        <f t="shared" si="8"/>
        <v>1</v>
      </c>
      <c r="F31" s="8">
        <f t="shared" si="8"/>
        <v>0</v>
      </c>
      <c r="H31" s="37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8" customHeight="1" x14ac:dyDescent="0.2">
      <c r="A32" s="17" t="s">
        <v>9</v>
      </c>
      <c r="B32" s="54">
        <f>SUM(C32:F32)</f>
        <v>4</v>
      </c>
      <c r="C32" s="54">
        <v>0</v>
      </c>
      <c r="D32" s="54">
        <v>4</v>
      </c>
      <c r="E32" s="54">
        <v>0</v>
      </c>
      <c r="F32" s="65">
        <v>0</v>
      </c>
      <c r="H32" s="37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8" customHeight="1" x14ac:dyDescent="0.2">
      <c r="A33" s="17" t="s">
        <v>10</v>
      </c>
      <c r="B33" s="54">
        <f t="shared" ref="B33:B35" si="9">SUM(C33:F33)</f>
        <v>2</v>
      </c>
      <c r="C33" s="54">
        <v>0</v>
      </c>
      <c r="D33" s="54">
        <v>1</v>
      </c>
      <c r="E33" s="54">
        <v>1</v>
      </c>
      <c r="F33" s="44">
        <v>0</v>
      </c>
      <c r="H33" s="37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8" customHeight="1" x14ac:dyDescent="0.2">
      <c r="A34" s="24" t="s">
        <v>11</v>
      </c>
      <c r="B34" s="54">
        <f t="shared" si="9"/>
        <v>3</v>
      </c>
      <c r="C34" s="26">
        <v>2</v>
      </c>
      <c r="D34" s="26">
        <v>1</v>
      </c>
      <c r="E34" s="26">
        <v>0</v>
      </c>
      <c r="F34" s="44">
        <v>0</v>
      </c>
      <c r="H34" s="37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8" customHeight="1" x14ac:dyDescent="0.2">
      <c r="A35" s="24" t="s">
        <v>40</v>
      </c>
      <c r="B35" s="54">
        <f t="shared" si="9"/>
        <v>1</v>
      </c>
      <c r="C35" s="26">
        <v>0</v>
      </c>
      <c r="D35" s="26">
        <v>1</v>
      </c>
      <c r="E35" s="26">
        <v>0</v>
      </c>
      <c r="F35" s="27">
        <v>0</v>
      </c>
      <c r="H35" s="37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8" customHeight="1" x14ac:dyDescent="0.2">
      <c r="A36" s="24" t="s">
        <v>12</v>
      </c>
      <c r="B36" s="54">
        <f t="shared" ref="B36" si="10">SUM(C36:F36)</f>
        <v>2</v>
      </c>
      <c r="C36" s="26">
        <v>0</v>
      </c>
      <c r="D36" s="26">
        <v>2</v>
      </c>
      <c r="E36" s="26">
        <v>0</v>
      </c>
      <c r="F36" s="27">
        <v>0</v>
      </c>
      <c r="H36" s="37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23.1" customHeight="1" x14ac:dyDescent="0.2">
      <c r="A37" s="57" t="s">
        <v>17</v>
      </c>
      <c r="B37" s="7">
        <f>B38+B53</f>
        <v>709</v>
      </c>
      <c r="C37" s="7">
        <f>C38+C53</f>
        <v>49</v>
      </c>
      <c r="D37" s="7">
        <f>D38+D53</f>
        <v>337</v>
      </c>
      <c r="E37" s="7">
        <f>E38+E53</f>
        <v>182</v>
      </c>
      <c r="F37" s="8">
        <f>F38+F53</f>
        <v>141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21" customHeight="1" x14ac:dyDescent="0.2">
      <c r="A38" s="56" t="s">
        <v>17</v>
      </c>
      <c r="B38" s="62">
        <f>+B39+B43</f>
        <v>668</v>
      </c>
      <c r="C38" s="11">
        <f>SUM(C39+C43)</f>
        <v>46</v>
      </c>
      <c r="D38" s="11">
        <f>SUM(D39+D43)</f>
        <v>314</v>
      </c>
      <c r="E38" s="11">
        <f>SUM(E39+E43)</f>
        <v>178</v>
      </c>
      <c r="F38" s="12">
        <f>SUM(F39+F43)</f>
        <v>130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s="2" customFormat="1" ht="24.95" customHeight="1" x14ac:dyDescent="0.2">
      <c r="A39" s="18" t="s">
        <v>5</v>
      </c>
      <c r="B39" s="7">
        <f>SUM(C39:F39)</f>
        <v>597</v>
      </c>
      <c r="C39" s="7">
        <f>SUM(C40:C42)</f>
        <v>37</v>
      </c>
      <c r="D39" s="7">
        <f>SUM(D40:D42)</f>
        <v>266</v>
      </c>
      <c r="E39" s="7">
        <f t="shared" ref="E39:F39" si="11">SUM(E40:E42)</f>
        <v>172</v>
      </c>
      <c r="F39" s="8">
        <f t="shared" si="11"/>
        <v>122</v>
      </c>
      <c r="G39" s="40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</row>
    <row r="40" spans="1:35" ht="18" customHeight="1" x14ac:dyDescent="0.2">
      <c r="A40" s="17" t="s">
        <v>6</v>
      </c>
      <c r="B40" s="54">
        <f t="shared" ref="B40:B52" si="12">SUM(C40:F40)</f>
        <v>523</v>
      </c>
      <c r="C40" s="54">
        <v>23</v>
      </c>
      <c r="D40" s="54">
        <v>223</v>
      </c>
      <c r="E40" s="54">
        <v>163</v>
      </c>
      <c r="F40" s="65">
        <v>114</v>
      </c>
      <c r="H40" s="37"/>
      <c r="I40" s="37"/>
      <c r="J40" s="37"/>
      <c r="K40" s="37"/>
      <c r="L40" s="37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8" customHeight="1" x14ac:dyDescent="0.2">
      <c r="A41" s="17" t="s">
        <v>7</v>
      </c>
      <c r="B41" s="54">
        <f t="shared" si="12"/>
        <v>34</v>
      </c>
      <c r="C41" s="54">
        <v>5</v>
      </c>
      <c r="D41" s="54">
        <v>29</v>
      </c>
      <c r="E41" s="54">
        <v>0</v>
      </c>
      <c r="F41" s="65">
        <v>0</v>
      </c>
      <c r="H41" s="37"/>
      <c r="I41" s="37"/>
      <c r="J41" s="37"/>
      <c r="K41" s="37"/>
      <c r="L41" s="37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ht="18" customHeight="1" x14ac:dyDescent="0.2">
      <c r="A42" s="17" t="s">
        <v>8</v>
      </c>
      <c r="B42" s="54">
        <f t="shared" si="12"/>
        <v>40</v>
      </c>
      <c r="C42" s="54">
        <v>9</v>
      </c>
      <c r="D42" s="54">
        <v>14</v>
      </c>
      <c r="E42" s="54">
        <v>9</v>
      </c>
      <c r="F42" s="65">
        <v>8</v>
      </c>
      <c r="H42" s="37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24.95" customHeight="1" x14ac:dyDescent="0.2">
      <c r="A43" s="18" t="s">
        <v>19</v>
      </c>
      <c r="B43" s="7">
        <f>SUM(B44:B52)</f>
        <v>71</v>
      </c>
      <c r="C43" s="7">
        <f>SUM(C44:C52)</f>
        <v>9</v>
      </c>
      <c r="D43" s="7">
        <f>SUM(D44:D52)</f>
        <v>48</v>
      </c>
      <c r="E43" s="7">
        <f>SUM(E44:E52)</f>
        <v>6</v>
      </c>
      <c r="F43" s="8">
        <f>SUM(F44:F52)</f>
        <v>8</v>
      </c>
      <c r="H43" s="37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18" customHeight="1" x14ac:dyDescent="0.2">
      <c r="A44" s="17" t="s">
        <v>9</v>
      </c>
      <c r="B44" s="54">
        <f t="shared" si="12"/>
        <v>26</v>
      </c>
      <c r="C44" s="54">
        <v>3</v>
      </c>
      <c r="D44" s="54">
        <v>15</v>
      </c>
      <c r="E44" s="54">
        <v>3</v>
      </c>
      <c r="F44" s="44">
        <v>5</v>
      </c>
      <c r="H44" s="37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ht="18" customHeight="1" x14ac:dyDescent="0.2">
      <c r="A45" s="17" t="s">
        <v>22</v>
      </c>
      <c r="B45" s="54">
        <f t="shared" si="12"/>
        <v>2</v>
      </c>
      <c r="C45" s="54">
        <v>0</v>
      </c>
      <c r="D45" s="54">
        <v>2</v>
      </c>
      <c r="E45" s="54">
        <v>0</v>
      </c>
      <c r="F45" s="44">
        <v>0</v>
      </c>
      <c r="H45" s="37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ht="18" customHeight="1" x14ac:dyDescent="0.2">
      <c r="A46" s="17" t="s">
        <v>10</v>
      </c>
      <c r="B46" s="54">
        <f t="shared" si="12"/>
        <v>13</v>
      </c>
      <c r="C46" s="54">
        <v>3</v>
      </c>
      <c r="D46" s="54">
        <v>9</v>
      </c>
      <c r="E46" s="54">
        <v>0</v>
      </c>
      <c r="F46" s="44">
        <v>1</v>
      </c>
      <c r="H46" s="37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ht="18" customHeight="1" x14ac:dyDescent="0.2">
      <c r="A47" s="17" t="s">
        <v>39</v>
      </c>
      <c r="B47" s="54">
        <f t="shared" si="12"/>
        <v>2</v>
      </c>
      <c r="C47" s="54">
        <v>0</v>
      </c>
      <c r="D47" s="54">
        <v>1</v>
      </c>
      <c r="E47" s="54">
        <v>1</v>
      </c>
      <c r="F47" s="44">
        <v>0</v>
      </c>
      <c r="H47" s="37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ht="18" customHeight="1" x14ac:dyDescent="0.2">
      <c r="A48" s="17" t="s">
        <v>11</v>
      </c>
      <c r="B48" s="54">
        <f t="shared" si="12"/>
        <v>2</v>
      </c>
      <c r="C48" s="54">
        <v>1</v>
      </c>
      <c r="D48" s="54">
        <v>1</v>
      </c>
      <c r="E48" s="54">
        <v>0</v>
      </c>
      <c r="F48" s="44">
        <v>0</v>
      </c>
      <c r="H48" s="37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18" customHeight="1" x14ac:dyDescent="0.2">
      <c r="A49" s="17" t="s">
        <v>12</v>
      </c>
      <c r="B49" s="54">
        <f t="shared" si="12"/>
        <v>5</v>
      </c>
      <c r="C49" s="54">
        <v>0</v>
      </c>
      <c r="D49" s="54">
        <v>4</v>
      </c>
      <c r="E49" s="54">
        <v>0</v>
      </c>
      <c r="F49" s="44">
        <v>1</v>
      </c>
      <c r="H49" s="37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8" customHeight="1" x14ac:dyDescent="0.2">
      <c r="A50" s="17" t="s">
        <v>42</v>
      </c>
      <c r="B50" s="54">
        <f t="shared" si="12"/>
        <v>2</v>
      </c>
      <c r="C50" s="54">
        <v>1</v>
      </c>
      <c r="D50" s="54">
        <v>1</v>
      </c>
      <c r="E50" s="54">
        <v>0</v>
      </c>
      <c r="F50" s="44">
        <v>0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s="73" customFormat="1" ht="22.5" customHeight="1" x14ac:dyDescent="0.2">
      <c r="A51" s="70" t="s">
        <v>43</v>
      </c>
      <c r="B51" s="71"/>
      <c r="C51" s="71"/>
      <c r="D51" s="71"/>
      <c r="E51" s="72"/>
      <c r="F51" s="74"/>
      <c r="G51" s="75"/>
      <c r="H51" s="75"/>
      <c r="I51" s="75"/>
      <c r="J51" s="75"/>
      <c r="K51" s="75"/>
    </row>
    <row r="52" spans="1:35" ht="18" customHeight="1" x14ac:dyDescent="0.2">
      <c r="A52" s="17" t="s">
        <v>13</v>
      </c>
      <c r="B52" s="54">
        <f t="shared" si="12"/>
        <v>19</v>
      </c>
      <c r="C52" s="54">
        <v>1</v>
      </c>
      <c r="D52" s="54">
        <v>15</v>
      </c>
      <c r="E52" s="54">
        <v>2</v>
      </c>
      <c r="F52" s="44">
        <v>1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ht="23.1" customHeight="1" x14ac:dyDescent="0.2">
      <c r="A53" s="56" t="s">
        <v>18</v>
      </c>
      <c r="B53" s="62">
        <f>SUM(B54,B57)</f>
        <v>41</v>
      </c>
      <c r="C53" s="62">
        <f t="shared" ref="C53:F53" si="13">SUM(C54,C57)</f>
        <v>3</v>
      </c>
      <c r="D53" s="62">
        <f t="shared" si="13"/>
        <v>23</v>
      </c>
      <c r="E53" s="62">
        <f t="shared" si="13"/>
        <v>4</v>
      </c>
      <c r="F53" s="67">
        <f t="shared" si="13"/>
        <v>11</v>
      </c>
      <c r="G53" s="40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ht="21.95" customHeight="1" x14ac:dyDescent="0.2">
      <c r="A54" s="18" t="s">
        <v>21</v>
      </c>
      <c r="B54" s="7">
        <f>SUM(B55+B56)</f>
        <v>29</v>
      </c>
      <c r="C54" s="7">
        <f t="shared" ref="C54:F54" si="14">SUM(C55+C56)</f>
        <v>2</v>
      </c>
      <c r="D54" s="7">
        <f t="shared" si="14"/>
        <v>16</v>
      </c>
      <c r="E54" s="7">
        <f t="shared" si="14"/>
        <v>3</v>
      </c>
      <c r="F54" s="8">
        <f t="shared" si="14"/>
        <v>8</v>
      </c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ht="18" customHeight="1" x14ac:dyDescent="0.2">
      <c r="A55" s="17" t="s">
        <v>6</v>
      </c>
      <c r="B55" s="54">
        <f t="shared" ref="B55:B62" si="15">SUM(C55:F55)</f>
        <v>21</v>
      </c>
      <c r="C55" s="54">
        <v>1</v>
      </c>
      <c r="D55" s="54">
        <v>11</v>
      </c>
      <c r="E55" s="54">
        <v>3</v>
      </c>
      <c r="F55" s="27">
        <v>6</v>
      </c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ht="18" customHeight="1" x14ac:dyDescent="0.2">
      <c r="A56" s="17" t="s">
        <v>8</v>
      </c>
      <c r="B56" s="54">
        <f t="shared" si="15"/>
        <v>8</v>
      </c>
      <c r="C56" s="54">
        <v>1</v>
      </c>
      <c r="D56" s="54">
        <v>5</v>
      </c>
      <c r="E56" s="54">
        <v>0</v>
      </c>
      <c r="F56" s="27">
        <v>2</v>
      </c>
      <c r="H56" s="37"/>
      <c r="I56" s="37"/>
      <c r="J56" s="37"/>
      <c r="K56" s="37"/>
      <c r="L56" s="37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ht="21.95" customHeight="1" x14ac:dyDescent="0.2">
      <c r="A57" s="18" t="s">
        <v>20</v>
      </c>
      <c r="B57" s="7">
        <f>SUM(B58:B62)</f>
        <v>12</v>
      </c>
      <c r="C57" s="7">
        <f t="shared" ref="C57:F57" si="16">SUM(C58:C62)</f>
        <v>1</v>
      </c>
      <c r="D57" s="7">
        <f t="shared" si="16"/>
        <v>7</v>
      </c>
      <c r="E57" s="7">
        <f t="shared" si="16"/>
        <v>1</v>
      </c>
      <c r="F57" s="8">
        <f t="shared" si="16"/>
        <v>3</v>
      </c>
      <c r="H57" s="37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8" customHeight="1" x14ac:dyDescent="0.2">
      <c r="A58" s="17" t="s">
        <v>9</v>
      </c>
      <c r="B58" s="54">
        <f t="shared" si="15"/>
        <v>4</v>
      </c>
      <c r="C58" s="58">
        <v>0</v>
      </c>
      <c r="D58" s="58">
        <v>4</v>
      </c>
      <c r="E58" s="43">
        <v>0</v>
      </c>
      <c r="F58" s="27">
        <v>0</v>
      </c>
      <c r="H58" s="37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ht="18" customHeight="1" x14ac:dyDescent="0.2">
      <c r="A59" s="17" t="s">
        <v>10</v>
      </c>
      <c r="B59" s="54">
        <f t="shared" si="15"/>
        <v>1</v>
      </c>
      <c r="C59" s="54">
        <v>1</v>
      </c>
      <c r="D59" s="54">
        <v>0</v>
      </c>
      <c r="E59" s="54">
        <v>0</v>
      </c>
      <c r="F59" s="27">
        <v>0</v>
      </c>
      <c r="H59" s="37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ht="18" customHeight="1" x14ac:dyDescent="0.2">
      <c r="A60" s="17" t="s">
        <v>40</v>
      </c>
      <c r="B60" s="54">
        <f t="shared" si="15"/>
        <v>1</v>
      </c>
      <c r="C60" s="54">
        <v>0</v>
      </c>
      <c r="D60" s="54">
        <v>1</v>
      </c>
      <c r="E60" s="54">
        <v>0</v>
      </c>
      <c r="F60" s="27">
        <v>0</v>
      </c>
      <c r="H60" s="37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ht="18" customHeight="1" x14ac:dyDescent="0.2">
      <c r="A61" s="17" t="s">
        <v>12</v>
      </c>
      <c r="B61" s="54">
        <f t="shared" si="15"/>
        <v>2</v>
      </c>
      <c r="C61" s="54">
        <v>0</v>
      </c>
      <c r="D61" s="54">
        <v>0</v>
      </c>
      <c r="E61" s="54">
        <v>1</v>
      </c>
      <c r="F61" s="27">
        <v>1</v>
      </c>
      <c r="H61" s="37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ht="18" customHeight="1" x14ac:dyDescent="0.2">
      <c r="A62" s="17" t="s">
        <v>13</v>
      </c>
      <c r="B62" s="54">
        <f t="shared" si="15"/>
        <v>4</v>
      </c>
      <c r="C62" s="54">
        <v>0</v>
      </c>
      <c r="D62" s="54">
        <v>2</v>
      </c>
      <c r="E62" s="54">
        <v>0</v>
      </c>
      <c r="F62" s="65">
        <v>2</v>
      </c>
      <c r="H62" s="37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ht="23.1" customHeight="1" x14ac:dyDescent="0.2">
      <c r="A63" s="57" t="s">
        <v>23</v>
      </c>
      <c r="B63" s="7">
        <f>B64+B71</f>
        <v>974</v>
      </c>
      <c r="C63" s="7">
        <f>C64+C71</f>
        <v>339</v>
      </c>
      <c r="D63" s="7">
        <f>D64+D71</f>
        <v>289</v>
      </c>
      <c r="E63" s="42">
        <f>E64+E71</f>
        <v>192</v>
      </c>
      <c r="F63" s="8">
        <f>F64+F71</f>
        <v>154</v>
      </c>
      <c r="H63" s="37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ht="23.25" customHeight="1" x14ac:dyDescent="0.2">
      <c r="A64" s="56" t="s">
        <v>14</v>
      </c>
      <c r="B64" s="62">
        <f>SUM(C64:F64)</f>
        <v>439</v>
      </c>
      <c r="C64" s="63">
        <f>SUM(C65+C69)</f>
        <v>172</v>
      </c>
      <c r="D64" s="63">
        <f>SUM(D65+D69)</f>
        <v>114</v>
      </c>
      <c r="E64" s="63">
        <f>SUM(E65+E69)</f>
        <v>75</v>
      </c>
      <c r="F64" s="64">
        <f>SUM(F65+F69)</f>
        <v>78</v>
      </c>
      <c r="H64" s="37"/>
      <c r="I64" s="37"/>
      <c r="J64" s="37"/>
      <c r="K64" s="37"/>
      <c r="L64" s="37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ht="21" customHeight="1" x14ac:dyDescent="0.2">
      <c r="A65" s="18" t="s">
        <v>5</v>
      </c>
      <c r="B65" s="7">
        <f>SUM(C65:F65)</f>
        <v>436</v>
      </c>
      <c r="C65" s="7">
        <f>SUM(C66:C68)</f>
        <v>172</v>
      </c>
      <c r="D65" s="7">
        <f>SUM(D66:D68)</f>
        <v>112</v>
      </c>
      <c r="E65" s="7">
        <f>SUM(E66:E68)</f>
        <v>75</v>
      </c>
      <c r="F65" s="8">
        <f>SUM(F66:F68)</f>
        <v>77</v>
      </c>
      <c r="H65" s="37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ht="21.95" customHeight="1" x14ac:dyDescent="0.2">
      <c r="A66" s="17" t="s">
        <v>6</v>
      </c>
      <c r="B66" s="54">
        <f t="shared" ref="B66:B68" si="17">SUM(C66:F66)</f>
        <v>412</v>
      </c>
      <c r="C66" s="54">
        <v>164</v>
      </c>
      <c r="D66" s="54">
        <v>96</v>
      </c>
      <c r="E66" s="54">
        <v>75</v>
      </c>
      <c r="F66" s="65">
        <v>77</v>
      </c>
      <c r="H66" s="37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 ht="21.95" customHeight="1" x14ac:dyDescent="0.2">
      <c r="A67" s="17" t="s">
        <v>7</v>
      </c>
      <c r="B67" s="54">
        <f t="shared" si="17"/>
        <v>19</v>
      </c>
      <c r="C67" s="54">
        <v>3</v>
      </c>
      <c r="D67" s="54">
        <v>16</v>
      </c>
      <c r="E67" s="54">
        <v>0</v>
      </c>
      <c r="F67" s="65">
        <v>0</v>
      </c>
      <c r="H67" s="37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ht="21.95" customHeight="1" x14ac:dyDescent="0.2">
      <c r="A68" s="17" t="s">
        <v>8</v>
      </c>
      <c r="B68" s="54">
        <f t="shared" si="17"/>
        <v>5</v>
      </c>
      <c r="C68" s="54">
        <v>5</v>
      </c>
      <c r="D68" s="54">
        <v>0</v>
      </c>
      <c r="E68" s="54">
        <v>0</v>
      </c>
      <c r="F68" s="65">
        <v>0</v>
      </c>
      <c r="H68" s="37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 ht="24.95" customHeight="1" x14ac:dyDescent="0.2">
      <c r="A69" s="18" t="s">
        <v>19</v>
      </c>
      <c r="B69" s="7">
        <f>B70</f>
        <v>3</v>
      </c>
      <c r="C69" s="7">
        <f>SUM(C70:C70)</f>
        <v>0</v>
      </c>
      <c r="D69" s="7">
        <f>SUM(D70:D70)</f>
        <v>2</v>
      </c>
      <c r="E69" s="7">
        <f>SUM(E70:E70)</f>
        <v>0</v>
      </c>
      <c r="F69" s="8">
        <f>SUM(F70:F70)</f>
        <v>1</v>
      </c>
      <c r="H69" s="37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 ht="21.95" customHeight="1" x14ac:dyDescent="0.2">
      <c r="A70" s="17" t="s">
        <v>9</v>
      </c>
      <c r="B70" s="54">
        <f t="shared" ref="B70" si="18">SUM(C70:F70)</f>
        <v>3</v>
      </c>
      <c r="C70" s="54">
        <v>0</v>
      </c>
      <c r="D70" s="54">
        <v>2</v>
      </c>
      <c r="E70" s="54">
        <v>0</v>
      </c>
      <c r="F70" s="27">
        <v>1</v>
      </c>
      <c r="H70" s="37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 ht="23.1" customHeight="1" x14ac:dyDescent="0.2">
      <c r="A71" s="56" t="s">
        <v>16</v>
      </c>
      <c r="B71" s="62">
        <f>SUM(B72+B74)</f>
        <v>535</v>
      </c>
      <c r="C71" s="11">
        <f>SUM(C72+C74)</f>
        <v>167</v>
      </c>
      <c r="D71" s="11">
        <f>SUM(D72+D74)</f>
        <v>175</v>
      </c>
      <c r="E71" s="11">
        <f>SUM(E72+E74)</f>
        <v>117</v>
      </c>
      <c r="F71" s="12">
        <f>SUM(F72+F74)</f>
        <v>76</v>
      </c>
      <c r="H71" s="37"/>
      <c r="I71" s="37"/>
      <c r="J71" s="37"/>
      <c r="K71" s="37"/>
      <c r="L71" s="37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 ht="24.95" customHeight="1" x14ac:dyDescent="0.2">
      <c r="A72" s="18" t="s">
        <v>5</v>
      </c>
      <c r="B72" s="11">
        <f>SUM(C72:F72)</f>
        <v>520</v>
      </c>
      <c r="C72" s="7">
        <f>SUM(C73:C73)</f>
        <v>159</v>
      </c>
      <c r="D72" s="7">
        <f>SUM(D73:D73)</f>
        <v>169</v>
      </c>
      <c r="E72" s="7">
        <f>SUM(E73:E73)</f>
        <v>116</v>
      </c>
      <c r="F72" s="8">
        <f>SUM(F73:F73)</f>
        <v>76</v>
      </c>
      <c r="H72" s="36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 ht="21.95" customHeight="1" x14ac:dyDescent="0.2">
      <c r="A73" s="17" t="s">
        <v>6</v>
      </c>
      <c r="B73" s="54">
        <f t="shared" ref="B73" si="19">SUM(C73:F73)</f>
        <v>520</v>
      </c>
      <c r="C73" s="54">
        <v>159</v>
      </c>
      <c r="D73" s="54">
        <v>169</v>
      </c>
      <c r="E73" s="54">
        <v>116</v>
      </c>
      <c r="F73" s="65">
        <v>76</v>
      </c>
      <c r="H73" s="37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 ht="21.95" customHeight="1" x14ac:dyDescent="0.2">
      <c r="A74" s="18" t="s">
        <v>19</v>
      </c>
      <c r="B74" s="11">
        <f>SUM(B75:B78)</f>
        <v>15</v>
      </c>
      <c r="C74" s="11">
        <f>SUM(C75:C78)</f>
        <v>8</v>
      </c>
      <c r="D74" s="11">
        <f>SUM(D75:D78)</f>
        <v>6</v>
      </c>
      <c r="E74" s="11">
        <f t="shared" ref="E74:F74" si="20">SUM(E75:E78)</f>
        <v>1</v>
      </c>
      <c r="F74" s="12">
        <f t="shared" si="20"/>
        <v>0</v>
      </c>
      <c r="H74" s="37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 ht="21.95" customHeight="1" x14ac:dyDescent="0.2">
      <c r="A75" s="17" t="s">
        <v>9</v>
      </c>
      <c r="B75" s="54">
        <f t="shared" ref="B75:B78" si="21">SUM(C75:F75)</f>
        <v>6</v>
      </c>
      <c r="C75" s="54">
        <v>2</v>
      </c>
      <c r="D75" s="54">
        <v>4</v>
      </c>
      <c r="E75" s="54">
        <v>0</v>
      </c>
      <c r="F75" s="65">
        <v>0</v>
      </c>
      <c r="H75" s="37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 ht="21.95" customHeight="1" x14ac:dyDescent="0.2">
      <c r="A76" s="17" t="s">
        <v>10</v>
      </c>
      <c r="B76" s="54">
        <f t="shared" si="21"/>
        <v>2</v>
      </c>
      <c r="C76" s="54">
        <v>1</v>
      </c>
      <c r="D76" s="54">
        <v>1</v>
      </c>
      <c r="E76" s="54">
        <v>0</v>
      </c>
      <c r="F76" s="65">
        <v>0</v>
      </c>
      <c r="H76" s="37"/>
      <c r="K76" s="35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 ht="21.95" customHeight="1" x14ac:dyDescent="0.2">
      <c r="A77" s="17" t="s">
        <v>39</v>
      </c>
      <c r="B77" s="54">
        <f t="shared" si="21"/>
        <v>6</v>
      </c>
      <c r="C77" s="54">
        <v>4</v>
      </c>
      <c r="D77" s="54">
        <v>1</v>
      </c>
      <c r="E77" s="54">
        <v>1</v>
      </c>
      <c r="F77" s="65">
        <v>0</v>
      </c>
      <c r="H77" s="37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 ht="21.95" customHeight="1" x14ac:dyDescent="0.2">
      <c r="A78" s="17" t="s">
        <v>11</v>
      </c>
      <c r="B78" s="54">
        <f t="shared" si="21"/>
        <v>1</v>
      </c>
      <c r="C78" s="54">
        <v>1</v>
      </c>
      <c r="D78" s="54">
        <v>0</v>
      </c>
      <c r="E78" s="54">
        <v>0</v>
      </c>
      <c r="F78" s="65">
        <v>0</v>
      </c>
      <c r="H78" s="37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 ht="7.5" customHeight="1" x14ac:dyDescent="0.2">
      <c r="A79" s="28"/>
      <c r="B79" s="48"/>
      <c r="C79" s="45"/>
      <c r="D79" s="47"/>
      <c r="E79" s="46"/>
      <c r="F79" s="49"/>
      <c r="H79" s="37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 ht="25.5" customHeight="1" x14ac:dyDescent="0.2">
      <c r="A80" s="23" t="s">
        <v>31</v>
      </c>
      <c r="B80" s="52"/>
      <c r="C80" s="15"/>
      <c r="D80" s="15"/>
      <c r="E80" s="15"/>
      <c r="F80" s="15"/>
      <c r="G80" s="36"/>
      <c r="H80" s="37"/>
      <c r="I80" s="37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 ht="12.95" customHeight="1" x14ac:dyDescent="0.25">
      <c r="A81" s="29" t="s">
        <v>32</v>
      </c>
      <c r="B81" s="41"/>
      <c r="C81" s="14"/>
      <c r="D81" s="14"/>
      <c r="E81" s="14"/>
      <c r="F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 ht="12.95" customHeight="1" x14ac:dyDescent="0.2">
      <c r="A82" s="30" t="s">
        <v>37</v>
      </c>
      <c r="B82" s="53"/>
      <c r="C82" s="16"/>
      <c r="D82" s="16"/>
      <c r="E82" s="16"/>
      <c r="F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ht="12.95" customHeight="1" x14ac:dyDescent="0.2">
      <c r="A83" s="30" t="s">
        <v>38</v>
      </c>
      <c r="B83" s="53"/>
      <c r="C83" s="16"/>
      <c r="D83" s="16"/>
      <c r="E83" s="16"/>
      <c r="F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 ht="12.95" customHeight="1" x14ac:dyDescent="0.25">
      <c r="A84" s="22" t="s">
        <v>30</v>
      </c>
      <c r="B84" s="41"/>
      <c r="C84" s="14"/>
      <c r="D84" s="14"/>
      <c r="E84" s="14"/>
      <c r="F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 ht="12.95" customHeight="1" x14ac:dyDescent="0.25">
      <c r="A85" s="29" t="s">
        <v>36</v>
      </c>
      <c r="B85" s="41"/>
      <c r="C85" s="14"/>
      <c r="D85" s="14"/>
      <c r="E85" s="14"/>
      <c r="F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 x14ac:dyDescent="0.25">
      <c r="A86" s="29" t="s">
        <v>35</v>
      </c>
      <c r="B86" s="41"/>
      <c r="C86" s="14"/>
      <c r="D86" s="14"/>
      <c r="E86" s="14"/>
      <c r="F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 x14ac:dyDescent="0.25">
      <c r="A87" s="29"/>
      <c r="B87" s="41"/>
      <c r="C87" s="14"/>
      <c r="D87" s="14"/>
      <c r="E87" s="14"/>
      <c r="F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 x14ac:dyDescent="0.25">
      <c r="A88" s="29"/>
      <c r="B88" s="41"/>
      <c r="C88" s="14"/>
      <c r="D88" s="14"/>
      <c r="E88" s="14"/>
      <c r="F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 x14ac:dyDescent="0.25">
      <c r="A89" s="29"/>
      <c r="B89" s="41"/>
      <c r="C89" s="14"/>
      <c r="D89" s="14"/>
      <c r="E89" s="14"/>
      <c r="F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 x14ac:dyDescent="0.25">
      <c r="A90" s="29"/>
      <c r="B90" s="41"/>
      <c r="C90" s="14"/>
      <c r="D90" s="14"/>
      <c r="E90" s="14"/>
      <c r="F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 x14ac:dyDescent="0.25">
      <c r="A91" s="29"/>
      <c r="B91" s="41"/>
      <c r="C91" s="14"/>
      <c r="D91" s="14"/>
      <c r="E91" s="14"/>
      <c r="F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 x14ac:dyDescent="0.25">
      <c r="A92" s="29"/>
      <c r="B92" s="41"/>
      <c r="C92" s="14"/>
      <c r="D92" s="14"/>
      <c r="E92" s="14"/>
      <c r="F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 x14ac:dyDescent="0.25">
      <c r="A93" s="29"/>
      <c r="B93" s="41"/>
      <c r="C93" s="14"/>
      <c r="D93" s="14"/>
      <c r="E93" s="14"/>
      <c r="F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 x14ac:dyDescent="0.25">
      <c r="A94" s="29"/>
      <c r="B94" s="41"/>
      <c r="C94" s="14"/>
      <c r="D94" s="14"/>
      <c r="E94" s="14"/>
      <c r="F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x14ac:dyDescent="0.25">
      <c r="A95" s="29"/>
      <c r="B95" s="41"/>
      <c r="C95" s="14"/>
      <c r="D95" s="14"/>
      <c r="E95" s="14"/>
      <c r="F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x14ac:dyDescent="0.25">
      <c r="A96" s="29"/>
      <c r="B96" s="41"/>
      <c r="C96" s="14"/>
      <c r="D96" s="14"/>
      <c r="E96" s="14"/>
      <c r="F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x14ac:dyDescent="0.25">
      <c r="A97" s="29"/>
      <c r="B97" s="41"/>
      <c r="C97" s="14"/>
      <c r="D97" s="14"/>
      <c r="E97" s="14"/>
      <c r="F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x14ac:dyDescent="0.25">
      <c r="A98" s="29"/>
      <c r="B98" s="41"/>
      <c r="C98" s="14"/>
      <c r="D98" s="14"/>
      <c r="E98" s="14"/>
      <c r="F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x14ac:dyDescent="0.25">
      <c r="A99" s="29"/>
      <c r="B99" s="41"/>
      <c r="C99" s="14"/>
      <c r="D99" s="14"/>
      <c r="E99" s="14"/>
      <c r="F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 x14ac:dyDescent="0.25">
      <c r="A100" s="29"/>
      <c r="B100" s="41"/>
      <c r="C100" s="14"/>
      <c r="D100" s="14"/>
      <c r="E100" s="14"/>
      <c r="F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 x14ac:dyDescent="0.25">
      <c r="A101" s="29"/>
      <c r="B101" s="41"/>
      <c r="C101" s="14"/>
      <c r="D101" s="14"/>
      <c r="E101" s="14"/>
      <c r="F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 x14ac:dyDescent="0.25">
      <c r="A102" s="29"/>
      <c r="B102" s="41"/>
      <c r="C102" s="14"/>
      <c r="D102" s="14"/>
      <c r="E102" s="14"/>
      <c r="F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 x14ac:dyDescent="0.25">
      <c r="A103" s="29"/>
      <c r="B103" s="41"/>
      <c r="C103" s="14"/>
      <c r="D103" s="14"/>
      <c r="E103" s="14"/>
      <c r="F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 x14ac:dyDescent="0.25">
      <c r="A104" s="29"/>
      <c r="B104" s="41"/>
      <c r="C104" s="14"/>
      <c r="D104" s="14"/>
      <c r="E104" s="14"/>
      <c r="F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 x14ac:dyDescent="0.25">
      <c r="A105" s="29"/>
      <c r="B105" s="41"/>
      <c r="C105" s="14"/>
      <c r="D105" s="14"/>
      <c r="E105" s="14"/>
      <c r="F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 x14ac:dyDescent="0.25">
      <c r="A106" s="29"/>
      <c r="B106" s="41"/>
      <c r="C106" s="14"/>
      <c r="D106" s="14"/>
      <c r="E106" s="14"/>
      <c r="F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 x14ac:dyDescent="0.25">
      <c r="A107" s="29"/>
      <c r="B107" s="41"/>
      <c r="C107" s="14"/>
      <c r="D107" s="14"/>
      <c r="E107" s="14"/>
      <c r="F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 x14ac:dyDescent="0.25">
      <c r="A108" s="29"/>
      <c r="B108" s="41"/>
      <c r="C108" s="14"/>
      <c r="D108" s="14"/>
      <c r="E108" s="14"/>
      <c r="F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 x14ac:dyDescent="0.25">
      <c r="A109" s="29"/>
      <c r="B109" s="41"/>
      <c r="C109" s="14"/>
      <c r="D109" s="14"/>
      <c r="E109" s="14"/>
      <c r="F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 x14ac:dyDescent="0.25">
      <c r="A110" s="29"/>
      <c r="B110" s="41"/>
      <c r="C110" s="14"/>
      <c r="D110" s="14"/>
      <c r="E110" s="14"/>
      <c r="F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 x14ac:dyDescent="0.25">
      <c r="A111" s="29"/>
      <c r="B111" s="41"/>
      <c r="C111" s="14"/>
      <c r="D111" s="14"/>
      <c r="E111" s="14"/>
      <c r="F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 x14ac:dyDescent="0.25">
      <c r="A112" s="29"/>
      <c r="B112" s="41"/>
      <c r="C112" s="14"/>
      <c r="D112" s="14"/>
      <c r="E112" s="14"/>
      <c r="F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 x14ac:dyDescent="0.25">
      <c r="A113" s="29"/>
      <c r="B113" s="41"/>
      <c r="C113" s="14"/>
      <c r="D113" s="14"/>
      <c r="E113" s="14"/>
      <c r="F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 x14ac:dyDescent="0.25">
      <c r="A114" s="29"/>
      <c r="B114" s="41"/>
      <c r="C114" s="14"/>
      <c r="D114" s="14"/>
      <c r="E114" s="14"/>
      <c r="F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 x14ac:dyDescent="0.25">
      <c r="A115" s="29"/>
      <c r="B115" s="41"/>
      <c r="C115" s="14"/>
      <c r="D115" s="14"/>
      <c r="E115" s="14"/>
      <c r="F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 x14ac:dyDescent="0.25">
      <c r="A116" s="29"/>
      <c r="B116" s="41"/>
      <c r="C116" s="14"/>
      <c r="D116" s="14"/>
      <c r="E116" s="14"/>
      <c r="F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 x14ac:dyDescent="0.25">
      <c r="A117" s="29"/>
      <c r="B117" s="41"/>
      <c r="C117" s="14"/>
      <c r="D117" s="14"/>
      <c r="E117" s="14"/>
      <c r="F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 x14ac:dyDescent="0.25">
      <c r="A118" s="29"/>
      <c r="B118" s="41"/>
      <c r="C118" s="14"/>
      <c r="D118" s="14"/>
      <c r="E118" s="14"/>
      <c r="F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 x14ac:dyDescent="0.25">
      <c r="A119" s="29"/>
      <c r="B119" s="41"/>
      <c r="C119" s="14"/>
      <c r="D119" s="14"/>
      <c r="E119" s="14"/>
      <c r="F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 x14ac:dyDescent="0.25">
      <c r="A120" s="29"/>
      <c r="B120" s="41"/>
      <c r="C120" s="14"/>
      <c r="D120" s="14"/>
      <c r="E120" s="14"/>
      <c r="F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 x14ac:dyDescent="0.25">
      <c r="A121" s="29"/>
      <c r="B121" s="41"/>
      <c r="C121" s="14"/>
      <c r="D121" s="14"/>
      <c r="E121" s="14"/>
      <c r="F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 x14ac:dyDescent="0.25">
      <c r="A122" s="29"/>
      <c r="B122" s="41"/>
      <c r="C122" s="14"/>
      <c r="D122" s="14"/>
      <c r="E122" s="14"/>
      <c r="F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 x14ac:dyDescent="0.25">
      <c r="A123" s="29"/>
      <c r="B123" s="41"/>
      <c r="C123" s="14"/>
      <c r="D123" s="14"/>
      <c r="E123" s="14"/>
      <c r="F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 x14ac:dyDescent="0.25">
      <c r="A124" s="29"/>
      <c r="B124" s="41"/>
      <c r="C124" s="14"/>
      <c r="D124" s="14"/>
      <c r="E124" s="14"/>
      <c r="F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 x14ac:dyDescent="0.25">
      <c r="A125" s="29"/>
      <c r="B125" s="41"/>
      <c r="C125" s="14"/>
      <c r="D125" s="14"/>
      <c r="E125" s="14"/>
      <c r="F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 x14ac:dyDescent="0.25">
      <c r="A126" s="29"/>
      <c r="B126" s="41"/>
      <c r="C126" s="14"/>
      <c r="D126" s="14"/>
      <c r="E126" s="14"/>
      <c r="F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 x14ac:dyDescent="0.25">
      <c r="A127" s="29"/>
      <c r="B127" s="41"/>
      <c r="C127" s="14"/>
      <c r="D127" s="14"/>
      <c r="E127" s="14"/>
      <c r="F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 x14ac:dyDescent="0.25">
      <c r="A128" s="29"/>
      <c r="B128" s="41"/>
      <c r="C128" s="14"/>
      <c r="D128" s="14"/>
      <c r="E128" s="14"/>
      <c r="F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 x14ac:dyDescent="0.25">
      <c r="A129" s="29"/>
      <c r="B129" s="41"/>
      <c r="C129" s="14"/>
      <c r="D129" s="14"/>
      <c r="E129" s="14"/>
      <c r="F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 x14ac:dyDescent="0.25">
      <c r="A130" s="29"/>
      <c r="B130" s="41"/>
      <c r="C130" s="14"/>
      <c r="D130" s="14"/>
      <c r="E130" s="14"/>
      <c r="F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 x14ac:dyDescent="0.25">
      <c r="A131" s="29"/>
      <c r="B131" s="41"/>
      <c r="C131" s="14"/>
      <c r="D131" s="14"/>
      <c r="E131" s="14"/>
      <c r="F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 x14ac:dyDescent="0.25">
      <c r="A132" s="29"/>
      <c r="B132" s="41"/>
      <c r="C132" s="14"/>
      <c r="D132" s="14"/>
      <c r="E132" s="14"/>
      <c r="F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 x14ac:dyDescent="0.25">
      <c r="A133" s="29"/>
      <c r="B133" s="41"/>
      <c r="C133" s="14"/>
      <c r="D133" s="14"/>
      <c r="E133" s="14"/>
      <c r="F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 x14ac:dyDescent="0.25">
      <c r="A134" s="29"/>
      <c r="B134" s="41"/>
      <c r="C134" s="14"/>
      <c r="D134" s="14"/>
      <c r="E134" s="14"/>
      <c r="F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 x14ac:dyDescent="0.25">
      <c r="A135" s="29"/>
      <c r="B135" s="41"/>
      <c r="C135" s="14"/>
      <c r="D135" s="14"/>
      <c r="E135" s="14"/>
      <c r="F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 x14ac:dyDescent="0.25">
      <c r="A136" s="29"/>
      <c r="B136" s="41"/>
      <c r="C136" s="14"/>
      <c r="D136" s="14"/>
      <c r="E136" s="14"/>
      <c r="F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 x14ac:dyDescent="0.25">
      <c r="A137" s="29"/>
      <c r="B137" s="41"/>
      <c r="C137" s="14"/>
      <c r="D137" s="14"/>
      <c r="E137" s="14"/>
      <c r="F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 x14ac:dyDescent="0.25">
      <c r="A138" s="29"/>
      <c r="B138" s="41"/>
      <c r="C138" s="14"/>
      <c r="D138" s="14"/>
      <c r="E138" s="14"/>
      <c r="F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 x14ac:dyDescent="0.25">
      <c r="A139" s="29"/>
      <c r="B139" s="41"/>
      <c r="C139" s="14"/>
      <c r="D139" s="14"/>
      <c r="E139" s="14"/>
      <c r="F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x14ac:dyDescent="0.25">
      <c r="A140" s="29"/>
      <c r="B140" s="41"/>
      <c r="C140" s="14"/>
      <c r="D140" s="14"/>
      <c r="E140" s="14"/>
      <c r="F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x14ac:dyDescent="0.25">
      <c r="A141" s="29"/>
      <c r="B141" s="41"/>
      <c r="C141" s="14"/>
      <c r="D141" s="14"/>
      <c r="E141" s="14"/>
      <c r="F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x14ac:dyDescent="0.25">
      <c r="A142" s="29"/>
      <c r="B142" s="41"/>
      <c r="C142" s="14"/>
      <c r="D142" s="14"/>
      <c r="E142" s="14"/>
      <c r="F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x14ac:dyDescent="0.25">
      <c r="A143" s="29"/>
      <c r="B143" s="41"/>
      <c r="C143" s="14"/>
      <c r="D143" s="14"/>
      <c r="E143" s="14"/>
      <c r="F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x14ac:dyDescent="0.25">
      <c r="A144" s="29"/>
      <c r="B144" s="41"/>
      <c r="C144" s="14"/>
      <c r="D144" s="14"/>
      <c r="E144" s="14"/>
      <c r="F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 x14ac:dyDescent="0.25">
      <c r="A145" s="29"/>
      <c r="B145" s="41"/>
      <c r="C145" s="14"/>
      <c r="D145" s="14"/>
      <c r="E145" s="14"/>
      <c r="F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 x14ac:dyDescent="0.25">
      <c r="A146" s="29"/>
      <c r="B146" s="41"/>
      <c r="C146" s="14"/>
      <c r="D146" s="14"/>
      <c r="E146" s="14"/>
      <c r="F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 x14ac:dyDescent="0.25">
      <c r="A147" s="29"/>
      <c r="B147" s="41"/>
      <c r="C147" s="14"/>
      <c r="D147" s="14"/>
      <c r="E147" s="14"/>
      <c r="F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 x14ac:dyDescent="0.25">
      <c r="A148" s="29"/>
      <c r="B148" s="41"/>
      <c r="C148" s="14"/>
      <c r="D148" s="14"/>
      <c r="E148" s="14"/>
      <c r="F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 x14ac:dyDescent="0.25">
      <c r="A149" s="29"/>
      <c r="B149" s="41"/>
      <c r="C149" s="14"/>
      <c r="D149" s="14"/>
      <c r="E149" s="14"/>
      <c r="F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 x14ac:dyDescent="0.25">
      <c r="A150" s="29"/>
      <c r="B150" s="41"/>
      <c r="C150" s="14"/>
      <c r="D150" s="14"/>
      <c r="E150" s="14"/>
      <c r="F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 x14ac:dyDescent="0.25">
      <c r="A151" s="29"/>
      <c r="B151" s="41"/>
      <c r="C151" s="14"/>
      <c r="D151" s="14"/>
      <c r="E151" s="14"/>
      <c r="F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 x14ac:dyDescent="0.25">
      <c r="A152" s="29"/>
      <c r="B152" s="41"/>
      <c r="C152" s="14"/>
      <c r="D152" s="14"/>
      <c r="E152" s="14"/>
      <c r="F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 x14ac:dyDescent="0.25">
      <c r="A153" s="29"/>
      <c r="B153" s="41"/>
      <c r="C153" s="14"/>
      <c r="D153" s="14"/>
      <c r="E153" s="14"/>
      <c r="F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 x14ac:dyDescent="0.25">
      <c r="A154" s="29"/>
      <c r="B154" s="41"/>
      <c r="C154" s="14"/>
      <c r="D154" s="14"/>
      <c r="E154" s="14"/>
      <c r="F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 x14ac:dyDescent="0.25"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 x14ac:dyDescent="0.25"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 x14ac:dyDescent="0.25"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 x14ac:dyDescent="0.25"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 x14ac:dyDescent="0.25"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 x14ac:dyDescent="0.25"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20:35" x14ac:dyDescent="0.25"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20:35" x14ac:dyDescent="0.25"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20:35" x14ac:dyDescent="0.25"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20:35" x14ac:dyDescent="0.25"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20:35" x14ac:dyDescent="0.25"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20:35" x14ac:dyDescent="0.25"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20:35" x14ac:dyDescent="0.25"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20:35" x14ac:dyDescent="0.25"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20:35" x14ac:dyDescent="0.25"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20:35" x14ac:dyDescent="0.25"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20:35" x14ac:dyDescent="0.25"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20:35" x14ac:dyDescent="0.25"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20:35" x14ac:dyDescent="0.25"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20:35" x14ac:dyDescent="0.25"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20:35" x14ac:dyDescent="0.25"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20:35" x14ac:dyDescent="0.25"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20:35" x14ac:dyDescent="0.25"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20:35" x14ac:dyDescent="0.25"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20:35" x14ac:dyDescent="0.25"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20:35" x14ac:dyDescent="0.25"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20:35" x14ac:dyDescent="0.25"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20:35" x14ac:dyDescent="0.25"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20:35" x14ac:dyDescent="0.25"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20:35" x14ac:dyDescent="0.25"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20:35" x14ac:dyDescent="0.25"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20:35" x14ac:dyDescent="0.25"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20:35" x14ac:dyDescent="0.25"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20:35" x14ac:dyDescent="0.25"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20:35" x14ac:dyDescent="0.25"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20:35" x14ac:dyDescent="0.25"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20:35" x14ac:dyDescent="0.25"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20:35" x14ac:dyDescent="0.25"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20:35" x14ac:dyDescent="0.25"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20:35" x14ac:dyDescent="0.25"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20:35" x14ac:dyDescent="0.25"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20:35" x14ac:dyDescent="0.25"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20:35" x14ac:dyDescent="0.25"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20:35" x14ac:dyDescent="0.25"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20:35" x14ac:dyDescent="0.25"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20:35" x14ac:dyDescent="0.25"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20:35" x14ac:dyDescent="0.25"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20:35" x14ac:dyDescent="0.25"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20:35" x14ac:dyDescent="0.25"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20:35" x14ac:dyDescent="0.25"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20:35" x14ac:dyDescent="0.25"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20:35" x14ac:dyDescent="0.25"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20:35" x14ac:dyDescent="0.25"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20:35" x14ac:dyDescent="0.25"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20:35" x14ac:dyDescent="0.25"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20:35" x14ac:dyDescent="0.25"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20:35" x14ac:dyDescent="0.25"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20:35" x14ac:dyDescent="0.25"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20:35" x14ac:dyDescent="0.25"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20:35" x14ac:dyDescent="0.25"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20:35" x14ac:dyDescent="0.25"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20:35" x14ac:dyDescent="0.25"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20:35" x14ac:dyDescent="0.25"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20:35" x14ac:dyDescent="0.25"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20:35" x14ac:dyDescent="0.25"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20:35" x14ac:dyDescent="0.25"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20:35" x14ac:dyDescent="0.25"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20:35" x14ac:dyDescent="0.25"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20:35" x14ac:dyDescent="0.25"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20:35" x14ac:dyDescent="0.25"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20:35" x14ac:dyDescent="0.25"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20:35" x14ac:dyDescent="0.25"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20:35" x14ac:dyDescent="0.25"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20:35" x14ac:dyDescent="0.25"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20:35" x14ac:dyDescent="0.25"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20:35" x14ac:dyDescent="0.25"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20:35" x14ac:dyDescent="0.25"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20:35" x14ac:dyDescent="0.25"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20:35" x14ac:dyDescent="0.25"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20:35" x14ac:dyDescent="0.25"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20:35" x14ac:dyDescent="0.25"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20:35" x14ac:dyDescent="0.25"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20:35" x14ac:dyDescent="0.25"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20:35" x14ac:dyDescent="0.25"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20:35" x14ac:dyDescent="0.25"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20:35" x14ac:dyDescent="0.25"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20:35" x14ac:dyDescent="0.25"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20:35" x14ac:dyDescent="0.25"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20:35" x14ac:dyDescent="0.25"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20:35" x14ac:dyDescent="0.25"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20:35" x14ac:dyDescent="0.25"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20:35" x14ac:dyDescent="0.25"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20:35" x14ac:dyDescent="0.25"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20:35" x14ac:dyDescent="0.25"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20:35" x14ac:dyDescent="0.25"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20:35" x14ac:dyDescent="0.25"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20:35" x14ac:dyDescent="0.25"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20:35" x14ac:dyDescent="0.25"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20:35" x14ac:dyDescent="0.25"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20:35" x14ac:dyDescent="0.25"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20:35" x14ac:dyDescent="0.25"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20:35" x14ac:dyDescent="0.25"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20:35" x14ac:dyDescent="0.25"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20:35" x14ac:dyDescent="0.25"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20:35" x14ac:dyDescent="0.25"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20:35" x14ac:dyDescent="0.25"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20:35" x14ac:dyDescent="0.25"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20:35" x14ac:dyDescent="0.25"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20:35" x14ac:dyDescent="0.25"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20:35" x14ac:dyDescent="0.25"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20:35" x14ac:dyDescent="0.25"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20:35" x14ac:dyDescent="0.25"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20:35" x14ac:dyDescent="0.25"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20:35" x14ac:dyDescent="0.25"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20:35" x14ac:dyDescent="0.25"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20:35" x14ac:dyDescent="0.25"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20:35" x14ac:dyDescent="0.25"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20:35" x14ac:dyDescent="0.25"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20:35" x14ac:dyDescent="0.25"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20:35" x14ac:dyDescent="0.25"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20:35" x14ac:dyDescent="0.25"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20:35" x14ac:dyDescent="0.25"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20:35" x14ac:dyDescent="0.25"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20:35" x14ac:dyDescent="0.25"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20:35" x14ac:dyDescent="0.25"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20:35" x14ac:dyDescent="0.25"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20:35" x14ac:dyDescent="0.25"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20:35" x14ac:dyDescent="0.25"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20:35" x14ac:dyDescent="0.25"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20:35" x14ac:dyDescent="0.25"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20:35" x14ac:dyDescent="0.25"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20:35" x14ac:dyDescent="0.25"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20:35" x14ac:dyDescent="0.25"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20:35" x14ac:dyDescent="0.25"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20:35" x14ac:dyDescent="0.25"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20:35" x14ac:dyDescent="0.25"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20:35" x14ac:dyDescent="0.25"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20:35" x14ac:dyDescent="0.25"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20:35" x14ac:dyDescent="0.25"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20:35" x14ac:dyDescent="0.25"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20:35" x14ac:dyDescent="0.25"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20:35" x14ac:dyDescent="0.25"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20:35" x14ac:dyDescent="0.25"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20:35" x14ac:dyDescent="0.25"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20:35" x14ac:dyDescent="0.25"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20:35" x14ac:dyDescent="0.25"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20:35" x14ac:dyDescent="0.25"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20:35" x14ac:dyDescent="0.25"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20:35" x14ac:dyDescent="0.25"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20:35" x14ac:dyDescent="0.25"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20:35" x14ac:dyDescent="0.25"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20:35" x14ac:dyDescent="0.25"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20:35" x14ac:dyDescent="0.25"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20:35" x14ac:dyDescent="0.25"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20:35" x14ac:dyDescent="0.25"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20:35" x14ac:dyDescent="0.25"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20:35" x14ac:dyDescent="0.25"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20:35" x14ac:dyDescent="0.25"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20:35" x14ac:dyDescent="0.25"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20:35" x14ac:dyDescent="0.25"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20:35" x14ac:dyDescent="0.25"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20:35" x14ac:dyDescent="0.25"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20:35" x14ac:dyDescent="0.25"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20:35" x14ac:dyDescent="0.25"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20:35" x14ac:dyDescent="0.25"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20:35" x14ac:dyDescent="0.25"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20:35" x14ac:dyDescent="0.25"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20:35" x14ac:dyDescent="0.25"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20:35" x14ac:dyDescent="0.25"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20:35" x14ac:dyDescent="0.25"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20:35" x14ac:dyDescent="0.25"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20:35" x14ac:dyDescent="0.25"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20:35" x14ac:dyDescent="0.25"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20:35" x14ac:dyDescent="0.25"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20:35" x14ac:dyDescent="0.25"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20:35" x14ac:dyDescent="0.25"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20:35" x14ac:dyDescent="0.25"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20:35" x14ac:dyDescent="0.25"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20:35" x14ac:dyDescent="0.25"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20:35" x14ac:dyDescent="0.25"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20:35" x14ac:dyDescent="0.25"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20:35" x14ac:dyDescent="0.25"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20:35" x14ac:dyDescent="0.25"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20:35" x14ac:dyDescent="0.25"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20:35" x14ac:dyDescent="0.25"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20:35" x14ac:dyDescent="0.25"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20:35" x14ac:dyDescent="0.25"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20:35" x14ac:dyDescent="0.25"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20:35" x14ac:dyDescent="0.25"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20:35" x14ac:dyDescent="0.25"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20:35" x14ac:dyDescent="0.25"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20:35" x14ac:dyDescent="0.25"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20:35" x14ac:dyDescent="0.25"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20:35" x14ac:dyDescent="0.25"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20:35" x14ac:dyDescent="0.25"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20:35" x14ac:dyDescent="0.25"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20:35" x14ac:dyDescent="0.25"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20:35" x14ac:dyDescent="0.25"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20:35" x14ac:dyDescent="0.25"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20:35" x14ac:dyDescent="0.25"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20:35" x14ac:dyDescent="0.25"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20:35" x14ac:dyDescent="0.25"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20:35" x14ac:dyDescent="0.25"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20:35" x14ac:dyDescent="0.25"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20:35" x14ac:dyDescent="0.25"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20:35" x14ac:dyDescent="0.25"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20:35" x14ac:dyDescent="0.25"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20:35" x14ac:dyDescent="0.25"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20:35" x14ac:dyDescent="0.25"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20:35" x14ac:dyDescent="0.25"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20:35" x14ac:dyDescent="0.25"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20:35" x14ac:dyDescent="0.25"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20:35" x14ac:dyDescent="0.25"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20:35" x14ac:dyDescent="0.25"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20:35" x14ac:dyDescent="0.25"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20:35" x14ac:dyDescent="0.25"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20:35" x14ac:dyDescent="0.25"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20:35" x14ac:dyDescent="0.25"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20:35" x14ac:dyDescent="0.25"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20:35" x14ac:dyDescent="0.25"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20:35" x14ac:dyDescent="0.25"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20:35" x14ac:dyDescent="0.25"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20:35" x14ac:dyDescent="0.25"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20:35" x14ac:dyDescent="0.25"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20:35" x14ac:dyDescent="0.25"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20:35" x14ac:dyDescent="0.25"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20:35" x14ac:dyDescent="0.25"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20:35" x14ac:dyDescent="0.25"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20:35" x14ac:dyDescent="0.25"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20:35" x14ac:dyDescent="0.25"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20:35" x14ac:dyDescent="0.25"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20:35" x14ac:dyDescent="0.25"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20:35" x14ac:dyDescent="0.25"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20:35" x14ac:dyDescent="0.25"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20:35" x14ac:dyDescent="0.25"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20:35" x14ac:dyDescent="0.25"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20:35" x14ac:dyDescent="0.25"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20:35" x14ac:dyDescent="0.25"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20:35" x14ac:dyDescent="0.25"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20:35" x14ac:dyDescent="0.25"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20:35" x14ac:dyDescent="0.25"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20:35" x14ac:dyDescent="0.25"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20:35" x14ac:dyDescent="0.25"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20:35" x14ac:dyDescent="0.25"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20:35" x14ac:dyDescent="0.25"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20:35" x14ac:dyDescent="0.25"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20:35" x14ac:dyDescent="0.25"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20:35" x14ac:dyDescent="0.25"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20:35" x14ac:dyDescent="0.25"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20:35" x14ac:dyDescent="0.25"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20:35" x14ac:dyDescent="0.25"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20:35" x14ac:dyDescent="0.25"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20:35" x14ac:dyDescent="0.25"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20:35" x14ac:dyDescent="0.25"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20:35" x14ac:dyDescent="0.25"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20:35" x14ac:dyDescent="0.25"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20:35" x14ac:dyDescent="0.25"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20:35" x14ac:dyDescent="0.25"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20:35" x14ac:dyDescent="0.25"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20:35" x14ac:dyDescent="0.25"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20:35" x14ac:dyDescent="0.25"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20:35" x14ac:dyDescent="0.25"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20:35" x14ac:dyDescent="0.25"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20:35" x14ac:dyDescent="0.25"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20:35" x14ac:dyDescent="0.25"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20:35" x14ac:dyDescent="0.25"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20:35" x14ac:dyDescent="0.25"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20:35" x14ac:dyDescent="0.25"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20:35" x14ac:dyDescent="0.25"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20:35" x14ac:dyDescent="0.25"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20:35" x14ac:dyDescent="0.25"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20:35" x14ac:dyDescent="0.25"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20:35" x14ac:dyDescent="0.25"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20:35" x14ac:dyDescent="0.25"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20:35" x14ac:dyDescent="0.25"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20:35" x14ac:dyDescent="0.25"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20:35" x14ac:dyDescent="0.25"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20:35" x14ac:dyDescent="0.25"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20:35" x14ac:dyDescent="0.25"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20:35" x14ac:dyDescent="0.25"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20:35" x14ac:dyDescent="0.25"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20:35" x14ac:dyDescent="0.25"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20:35" x14ac:dyDescent="0.25"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20:35" x14ac:dyDescent="0.25"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20:35" x14ac:dyDescent="0.25"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20:35" x14ac:dyDescent="0.25"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20:35" x14ac:dyDescent="0.25"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20:35" x14ac:dyDescent="0.25"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20:35" x14ac:dyDescent="0.25"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20:35" x14ac:dyDescent="0.25"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20:35" x14ac:dyDescent="0.25"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20:35" x14ac:dyDescent="0.25"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20:35" x14ac:dyDescent="0.25"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20:35" x14ac:dyDescent="0.25"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20:35" x14ac:dyDescent="0.25"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20:35" x14ac:dyDescent="0.25"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20:35" x14ac:dyDescent="0.25"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20:35" x14ac:dyDescent="0.25"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20:35" x14ac:dyDescent="0.25"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20:35" x14ac:dyDescent="0.25"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20:35" x14ac:dyDescent="0.25"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20:35" x14ac:dyDescent="0.25"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20:35" x14ac:dyDescent="0.25"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20:35" x14ac:dyDescent="0.25"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20:35" x14ac:dyDescent="0.25"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20:35" x14ac:dyDescent="0.25"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20:35" x14ac:dyDescent="0.25"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20:35" x14ac:dyDescent="0.25"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20:35" x14ac:dyDescent="0.25"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20:35" x14ac:dyDescent="0.25"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20:35" x14ac:dyDescent="0.25"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20:35" x14ac:dyDescent="0.25"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20:35" x14ac:dyDescent="0.25"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20:35" x14ac:dyDescent="0.25"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20:35" x14ac:dyDescent="0.25"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20:35" x14ac:dyDescent="0.25"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20:35" x14ac:dyDescent="0.25"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20:35" x14ac:dyDescent="0.25"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20:35" x14ac:dyDescent="0.25"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20:35" x14ac:dyDescent="0.25"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20:35" x14ac:dyDescent="0.25"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20:35" x14ac:dyDescent="0.25"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20:35" x14ac:dyDescent="0.25"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20:35" x14ac:dyDescent="0.25"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20:35" x14ac:dyDescent="0.25"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20:35" x14ac:dyDescent="0.25"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20:35" x14ac:dyDescent="0.25"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20:35" x14ac:dyDescent="0.25"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20:35" x14ac:dyDescent="0.25"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20:35" x14ac:dyDescent="0.25"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20:35" x14ac:dyDescent="0.25"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20:35" x14ac:dyDescent="0.25"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20:35" x14ac:dyDescent="0.25"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20:35" x14ac:dyDescent="0.25"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20:35" x14ac:dyDescent="0.25"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20:35" x14ac:dyDescent="0.25"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20:35" x14ac:dyDescent="0.25"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20:35" x14ac:dyDescent="0.25"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20:35" x14ac:dyDescent="0.25"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20:35" x14ac:dyDescent="0.25"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20:35" x14ac:dyDescent="0.25"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20:35" x14ac:dyDescent="0.25"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20:35" x14ac:dyDescent="0.25"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20:35" x14ac:dyDescent="0.25"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20:35" x14ac:dyDescent="0.25"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20:35" x14ac:dyDescent="0.25"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20:35" x14ac:dyDescent="0.25"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20:35" x14ac:dyDescent="0.25"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20:35" x14ac:dyDescent="0.25"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20:35" x14ac:dyDescent="0.25"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20:35" x14ac:dyDescent="0.25"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20:35" x14ac:dyDescent="0.25"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20:35" x14ac:dyDescent="0.25"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20:35" x14ac:dyDescent="0.25"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20:35" x14ac:dyDescent="0.25"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20:35" x14ac:dyDescent="0.25"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20:35" x14ac:dyDescent="0.25"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20:35" x14ac:dyDescent="0.25"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20:35" x14ac:dyDescent="0.25"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20:35" x14ac:dyDescent="0.25"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20:35" x14ac:dyDescent="0.25"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20:35" x14ac:dyDescent="0.25"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20:35" x14ac:dyDescent="0.25"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20:35" x14ac:dyDescent="0.25"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20:35" x14ac:dyDescent="0.25"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20:35" x14ac:dyDescent="0.25"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20:35" x14ac:dyDescent="0.25"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20:35" x14ac:dyDescent="0.25"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20:35" x14ac:dyDescent="0.25"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20:35" x14ac:dyDescent="0.25"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20:35" x14ac:dyDescent="0.25"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20:35" x14ac:dyDescent="0.25"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20:35" x14ac:dyDescent="0.25"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20:35" x14ac:dyDescent="0.25"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20:35" x14ac:dyDescent="0.25"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20:35" x14ac:dyDescent="0.25"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20:35" x14ac:dyDescent="0.25"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20:35" x14ac:dyDescent="0.25"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20:35" x14ac:dyDescent="0.25"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20:35" x14ac:dyDescent="0.25"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20:35" x14ac:dyDescent="0.25"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20:35" x14ac:dyDescent="0.25"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20:35" x14ac:dyDescent="0.25"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20:35" x14ac:dyDescent="0.25"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20:35" x14ac:dyDescent="0.25"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20:35" x14ac:dyDescent="0.25"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20:35" x14ac:dyDescent="0.25"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20:35" x14ac:dyDescent="0.25"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20:35" x14ac:dyDescent="0.25"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20:35" x14ac:dyDescent="0.25"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20:35" x14ac:dyDescent="0.25"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20:35" x14ac:dyDescent="0.25"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20:35" x14ac:dyDescent="0.25"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20:35" x14ac:dyDescent="0.25"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20:35" x14ac:dyDescent="0.25"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20:35" x14ac:dyDescent="0.25"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20:35" x14ac:dyDescent="0.25"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20:35" x14ac:dyDescent="0.25"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20:35" x14ac:dyDescent="0.25"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20:35" x14ac:dyDescent="0.25"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20:35" x14ac:dyDescent="0.25"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20:35" x14ac:dyDescent="0.25"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20:35" x14ac:dyDescent="0.25"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20:35" x14ac:dyDescent="0.25"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20:35" x14ac:dyDescent="0.25"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20:35" x14ac:dyDescent="0.25"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20:35" x14ac:dyDescent="0.25"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20:35" x14ac:dyDescent="0.25"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20:35" x14ac:dyDescent="0.25"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20:35" x14ac:dyDescent="0.25"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20:35" x14ac:dyDescent="0.25"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20:35" x14ac:dyDescent="0.25"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20:35" x14ac:dyDescent="0.25"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</row>
    <row r="568" spans="20:35" x14ac:dyDescent="0.25"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</row>
    <row r="569" spans="20:35" x14ac:dyDescent="0.25"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</row>
    <row r="570" spans="20:35" x14ac:dyDescent="0.25"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</row>
    <row r="571" spans="20:35" x14ac:dyDescent="0.25"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</row>
    <row r="572" spans="20:35" x14ac:dyDescent="0.25"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</row>
    <row r="573" spans="20:35" x14ac:dyDescent="0.25"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</row>
    <row r="574" spans="20:35" x14ac:dyDescent="0.25"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</row>
    <row r="575" spans="20:35" x14ac:dyDescent="0.25"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</row>
    <row r="576" spans="20:35" x14ac:dyDescent="0.25"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</row>
    <row r="577" spans="20:35" x14ac:dyDescent="0.25"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</row>
    <row r="578" spans="20:35" x14ac:dyDescent="0.25"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</row>
    <row r="579" spans="20:35" x14ac:dyDescent="0.25"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</row>
    <row r="580" spans="20:35" x14ac:dyDescent="0.25"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</row>
    <row r="581" spans="20:35" x14ac:dyDescent="0.25"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</row>
    <row r="582" spans="20:35" x14ac:dyDescent="0.25"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</row>
    <row r="583" spans="20:35" x14ac:dyDescent="0.25"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</row>
    <row r="584" spans="20:35" x14ac:dyDescent="0.25"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</row>
    <row r="585" spans="20:35" x14ac:dyDescent="0.25"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</row>
    <row r="586" spans="20:35" x14ac:dyDescent="0.25"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</row>
    <row r="587" spans="20:35" x14ac:dyDescent="0.25"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</row>
    <row r="588" spans="20:35" x14ac:dyDescent="0.25"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</row>
    <row r="589" spans="20:35" x14ac:dyDescent="0.25"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</row>
    <row r="590" spans="20:35" x14ac:dyDescent="0.25"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</row>
    <row r="591" spans="20:35" x14ac:dyDescent="0.25"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</row>
    <row r="592" spans="20:35" x14ac:dyDescent="0.25"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</row>
    <row r="593" spans="20:35" x14ac:dyDescent="0.25"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</row>
    <row r="594" spans="20:35" x14ac:dyDescent="0.25"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</row>
    <row r="595" spans="20:35" x14ac:dyDescent="0.25"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</row>
    <row r="596" spans="20:35" x14ac:dyDescent="0.25"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</row>
    <row r="597" spans="20:35" x14ac:dyDescent="0.25"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</row>
    <row r="598" spans="20:35" x14ac:dyDescent="0.25"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</row>
    <row r="599" spans="20:35" x14ac:dyDescent="0.25"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</row>
    <row r="600" spans="20:35" x14ac:dyDescent="0.25"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</row>
    <row r="601" spans="20:35" x14ac:dyDescent="0.25"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</row>
    <row r="602" spans="20:35" x14ac:dyDescent="0.25"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</row>
    <row r="603" spans="20:35" x14ac:dyDescent="0.25"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</row>
    <row r="604" spans="20:35" x14ac:dyDescent="0.25"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</row>
    <row r="605" spans="20:35" x14ac:dyDescent="0.25"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</row>
    <row r="606" spans="20:35" x14ac:dyDescent="0.25"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</row>
    <row r="607" spans="20:35" x14ac:dyDescent="0.25"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</row>
    <row r="608" spans="20:35" x14ac:dyDescent="0.25"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</row>
    <row r="609" spans="20:35" x14ac:dyDescent="0.25"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</row>
    <row r="610" spans="20:35" x14ac:dyDescent="0.25"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</row>
    <row r="611" spans="20:35" x14ac:dyDescent="0.25"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</row>
    <row r="612" spans="20:35" x14ac:dyDescent="0.25"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</row>
    <row r="613" spans="20:35" x14ac:dyDescent="0.25"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</row>
    <row r="614" spans="20:35" x14ac:dyDescent="0.25"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</row>
    <row r="615" spans="20:35" x14ac:dyDescent="0.25"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</row>
    <row r="616" spans="20:35" x14ac:dyDescent="0.25"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</row>
    <row r="617" spans="20:35" x14ac:dyDescent="0.25"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</row>
    <row r="618" spans="20:35" x14ac:dyDescent="0.25"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</row>
    <row r="619" spans="20:35" x14ac:dyDescent="0.25"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</row>
    <row r="620" spans="20:35" x14ac:dyDescent="0.25"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</row>
    <row r="621" spans="20:35" x14ac:dyDescent="0.25"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</row>
    <row r="622" spans="20:35" x14ac:dyDescent="0.25"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</row>
    <row r="623" spans="20:35" x14ac:dyDescent="0.25"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</row>
    <row r="624" spans="20:35" x14ac:dyDescent="0.25"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</row>
    <row r="625" spans="20:35" x14ac:dyDescent="0.25"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</row>
    <row r="626" spans="20:35" x14ac:dyDescent="0.25"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</row>
    <row r="627" spans="20:35" x14ac:dyDescent="0.25"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</row>
    <row r="628" spans="20:35" x14ac:dyDescent="0.25"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</row>
    <row r="629" spans="20:35" x14ac:dyDescent="0.25"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</row>
    <row r="630" spans="20:35" x14ac:dyDescent="0.25"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</row>
    <row r="631" spans="20:35" x14ac:dyDescent="0.25"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</row>
    <row r="632" spans="20:35" x14ac:dyDescent="0.25"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</row>
    <row r="633" spans="20:35" x14ac:dyDescent="0.25"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</row>
    <row r="634" spans="20:35" x14ac:dyDescent="0.25"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</row>
    <row r="635" spans="20:35" x14ac:dyDescent="0.25"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</row>
    <row r="636" spans="20:35" x14ac:dyDescent="0.25"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</row>
    <row r="637" spans="20:35" x14ac:dyDescent="0.25"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</row>
    <row r="638" spans="20:35" x14ac:dyDescent="0.25"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</row>
    <row r="639" spans="20:35" x14ac:dyDescent="0.25"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</row>
    <row r="640" spans="20:35" x14ac:dyDescent="0.25"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</row>
    <row r="641" spans="20:35" x14ac:dyDescent="0.25"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</row>
    <row r="642" spans="20:35" x14ac:dyDescent="0.25"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</row>
    <row r="643" spans="20:35" x14ac:dyDescent="0.25"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</row>
    <row r="644" spans="20:35" x14ac:dyDescent="0.25"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</row>
    <row r="645" spans="20:35" x14ac:dyDescent="0.25"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</row>
    <row r="646" spans="20:35" x14ac:dyDescent="0.25"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</row>
    <row r="647" spans="20:35" x14ac:dyDescent="0.25"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</row>
    <row r="648" spans="20:35" x14ac:dyDescent="0.25"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</row>
    <row r="649" spans="20:35" x14ac:dyDescent="0.25"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</row>
    <row r="650" spans="20:35" x14ac:dyDescent="0.25"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</row>
    <row r="651" spans="20:35" x14ac:dyDescent="0.25"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</row>
    <row r="652" spans="20:35" x14ac:dyDescent="0.25"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</row>
    <row r="653" spans="20:35" x14ac:dyDescent="0.25"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</row>
    <row r="654" spans="20:35" x14ac:dyDescent="0.25"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</row>
    <row r="655" spans="20:35" x14ac:dyDescent="0.25"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</row>
    <row r="656" spans="20:35" x14ac:dyDescent="0.25"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</row>
    <row r="657" spans="20:35" x14ac:dyDescent="0.25"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</row>
    <row r="658" spans="20:35" x14ac:dyDescent="0.25"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</row>
    <row r="659" spans="20:35" x14ac:dyDescent="0.25"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</row>
    <row r="660" spans="20:35" x14ac:dyDescent="0.25"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</row>
    <row r="661" spans="20:35" x14ac:dyDescent="0.25"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</row>
    <row r="662" spans="20:35" x14ac:dyDescent="0.25"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</row>
    <row r="663" spans="20:35" x14ac:dyDescent="0.25"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</row>
    <row r="664" spans="20:35" x14ac:dyDescent="0.25"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</row>
    <row r="665" spans="20:35" x14ac:dyDescent="0.25"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</row>
    <row r="666" spans="20:35" x14ac:dyDescent="0.25"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</row>
    <row r="667" spans="20:35" x14ac:dyDescent="0.25"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</row>
    <row r="668" spans="20:35" x14ac:dyDescent="0.25"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</row>
    <row r="669" spans="20:35" x14ac:dyDescent="0.25"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</row>
    <row r="670" spans="20:35" x14ac:dyDescent="0.25"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</row>
    <row r="671" spans="20:35" x14ac:dyDescent="0.25"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</row>
    <row r="672" spans="20:35" x14ac:dyDescent="0.25"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</row>
    <row r="673" spans="20:35" x14ac:dyDescent="0.25"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</row>
    <row r="674" spans="20:35" x14ac:dyDescent="0.25"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</row>
    <row r="675" spans="20:35" x14ac:dyDescent="0.25"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</row>
    <row r="676" spans="20:35" x14ac:dyDescent="0.25"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</row>
    <row r="677" spans="20:35" x14ac:dyDescent="0.25"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</row>
    <row r="678" spans="20:35" x14ac:dyDescent="0.25"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</row>
    <row r="679" spans="20:35" x14ac:dyDescent="0.25"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</row>
    <row r="680" spans="20:35" x14ac:dyDescent="0.25"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</row>
    <row r="681" spans="20:35" x14ac:dyDescent="0.25"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</row>
    <row r="682" spans="20:35" x14ac:dyDescent="0.25"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</row>
    <row r="683" spans="20:35" x14ac:dyDescent="0.25"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</row>
    <row r="684" spans="20:35" x14ac:dyDescent="0.25"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</row>
    <row r="685" spans="20:35" x14ac:dyDescent="0.25"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</row>
    <row r="686" spans="20:35" x14ac:dyDescent="0.25"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</row>
    <row r="687" spans="20:35" x14ac:dyDescent="0.25"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</row>
    <row r="688" spans="20:35" x14ac:dyDescent="0.25"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</row>
    <row r="689" spans="20:35" x14ac:dyDescent="0.25"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</row>
    <row r="690" spans="20:35" x14ac:dyDescent="0.25"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</row>
    <row r="691" spans="20:35" x14ac:dyDescent="0.25"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</row>
    <row r="692" spans="20:35" x14ac:dyDescent="0.25"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</row>
    <row r="693" spans="20:35" x14ac:dyDescent="0.25"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</row>
    <row r="694" spans="20:35" x14ac:dyDescent="0.25"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</row>
    <row r="695" spans="20:35" x14ac:dyDescent="0.25"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</row>
    <row r="696" spans="20:35" x14ac:dyDescent="0.25"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</row>
    <row r="697" spans="20:35" x14ac:dyDescent="0.25"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</row>
    <row r="698" spans="20:35" x14ac:dyDescent="0.25"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</row>
    <row r="699" spans="20:35" x14ac:dyDescent="0.25"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</row>
    <row r="700" spans="20:35" x14ac:dyDescent="0.25"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</row>
    <row r="701" spans="20:35" x14ac:dyDescent="0.25"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</row>
    <row r="702" spans="20:35" x14ac:dyDescent="0.25"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</row>
    <row r="703" spans="20:35" x14ac:dyDescent="0.25"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</row>
    <row r="704" spans="20:35" x14ac:dyDescent="0.25"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</row>
    <row r="705" spans="20:35" x14ac:dyDescent="0.25"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</row>
    <row r="706" spans="20:35" x14ac:dyDescent="0.25"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</row>
    <row r="707" spans="20:35" x14ac:dyDescent="0.25"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</row>
    <row r="708" spans="20:35" x14ac:dyDescent="0.25"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</row>
    <row r="709" spans="20:35" x14ac:dyDescent="0.25"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</row>
    <row r="710" spans="20:35" x14ac:dyDescent="0.25"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</row>
    <row r="711" spans="20:35" x14ac:dyDescent="0.25"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</row>
    <row r="712" spans="20:35" x14ac:dyDescent="0.25"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</row>
    <row r="713" spans="20:35" x14ac:dyDescent="0.25"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</row>
    <row r="714" spans="20:35" x14ac:dyDescent="0.25"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</row>
    <row r="715" spans="20:35" x14ac:dyDescent="0.25"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</row>
    <row r="716" spans="20:35" x14ac:dyDescent="0.25"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</row>
    <row r="717" spans="20:35" x14ac:dyDescent="0.25"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</row>
    <row r="718" spans="20:35" x14ac:dyDescent="0.25"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</row>
    <row r="719" spans="20:35" x14ac:dyDescent="0.25"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</row>
    <row r="720" spans="20:35" x14ac:dyDescent="0.25"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</row>
    <row r="721" spans="20:35" x14ac:dyDescent="0.25"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</row>
    <row r="722" spans="20:35" x14ac:dyDescent="0.25"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</row>
    <row r="723" spans="20:35" x14ac:dyDescent="0.25"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</row>
    <row r="724" spans="20:35" x14ac:dyDescent="0.25"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</row>
    <row r="725" spans="20:35" x14ac:dyDescent="0.25"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</row>
    <row r="726" spans="20:35" x14ac:dyDescent="0.25"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</row>
    <row r="727" spans="20:35" x14ac:dyDescent="0.25"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</row>
    <row r="728" spans="20:35" x14ac:dyDescent="0.25"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</row>
    <row r="729" spans="20:35" x14ac:dyDescent="0.25"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</row>
    <row r="730" spans="20:35" x14ac:dyDescent="0.25"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</row>
    <row r="731" spans="20:35" x14ac:dyDescent="0.25"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</row>
    <row r="732" spans="20:35" x14ac:dyDescent="0.25"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</row>
    <row r="733" spans="20:35" x14ac:dyDescent="0.25"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</row>
    <row r="734" spans="20:35" x14ac:dyDescent="0.25"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</row>
    <row r="735" spans="20:35" x14ac:dyDescent="0.25"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</row>
    <row r="736" spans="20:35" x14ac:dyDescent="0.25"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</row>
    <row r="737" spans="20:35" x14ac:dyDescent="0.25"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</row>
    <row r="738" spans="20:35" x14ac:dyDescent="0.25"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</row>
    <row r="739" spans="20:35" x14ac:dyDescent="0.25"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</row>
    <row r="740" spans="20:35" x14ac:dyDescent="0.25"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</row>
    <row r="741" spans="20:35" x14ac:dyDescent="0.25"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</row>
    <row r="742" spans="20:35" x14ac:dyDescent="0.25"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</row>
    <row r="743" spans="20:35" x14ac:dyDescent="0.25"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</row>
    <row r="744" spans="20:35" x14ac:dyDescent="0.25"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</row>
    <row r="745" spans="20:35" x14ac:dyDescent="0.25"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</row>
    <row r="746" spans="20:35" x14ac:dyDescent="0.25"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</row>
    <row r="747" spans="20:35" x14ac:dyDescent="0.25"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</row>
    <row r="748" spans="20:35" x14ac:dyDescent="0.25"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</row>
    <row r="749" spans="20:35" x14ac:dyDescent="0.25"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</row>
    <row r="750" spans="20:35" x14ac:dyDescent="0.25"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</row>
    <row r="751" spans="20:35" x14ac:dyDescent="0.25"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</row>
    <row r="752" spans="20:35" x14ac:dyDescent="0.25"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</row>
    <row r="753" spans="20:35" x14ac:dyDescent="0.25"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</row>
    <row r="754" spans="20:35" x14ac:dyDescent="0.25"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</row>
    <row r="755" spans="20:35" x14ac:dyDescent="0.25"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</row>
    <row r="756" spans="20:35" x14ac:dyDescent="0.25"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</row>
    <row r="757" spans="20:35" x14ac:dyDescent="0.25"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</row>
    <row r="758" spans="20:35" x14ac:dyDescent="0.25"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</row>
    <row r="759" spans="20:35" x14ac:dyDescent="0.25"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</row>
    <row r="760" spans="20:35" x14ac:dyDescent="0.25"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</row>
    <row r="761" spans="20:35" x14ac:dyDescent="0.25"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</row>
    <row r="762" spans="20:35" x14ac:dyDescent="0.25"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</row>
    <row r="763" spans="20:35" x14ac:dyDescent="0.25"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</row>
    <row r="764" spans="20:35" x14ac:dyDescent="0.25"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</row>
    <row r="765" spans="20:35" x14ac:dyDescent="0.25"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</row>
    <row r="766" spans="20:35" x14ac:dyDescent="0.25"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</row>
    <row r="767" spans="20:35" x14ac:dyDescent="0.25"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</row>
    <row r="768" spans="20:35" x14ac:dyDescent="0.25"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</row>
    <row r="769" spans="20:35" x14ac:dyDescent="0.25"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</row>
    <row r="770" spans="20:35" x14ac:dyDescent="0.25"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</row>
    <row r="771" spans="20:35" x14ac:dyDescent="0.25"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</row>
    <row r="772" spans="20:35" x14ac:dyDescent="0.25"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</row>
    <row r="773" spans="20:35" x14ac:dyDescent="0.25"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</row>
    <row r="774" spans="20:35" x14ac:dyDescent="0.25"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</row>
    <row r="775" spans="20:35" x14ac:dyDescent="0.25"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</row>
    <row r="776" spans="20:35" x14ac:dyDescent="0.25"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</row>
    <row r="777" spans="20:35" x14ac:dyDescent="0.25"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</row>
    <row r="778" spans="20:35" x14ac:dyDescent="0.25"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</row>
    <row r="779" spans="20:35" x14ac:dyDescent="0.25"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</row>
    <row r="780" spans="20:35" x14ac:dyDescent="0.25"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</row>
    <row r="781" spans="20:35" x14ac:dyDescent="0.25"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</row>
    <row r="782" spans="20:35" x14ac:dyDescent="0.25"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</row>
    <row r="783" spans="20:35" x14ac:dyDescent="0.25"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</row>
    <row r="784" spans="20:35" x14ac:dyDescent="0.25"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</row>
    <row r="785" spans="20:35" x14ac:dyDescent="0.25"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</row>
    <row r="786" spans="20:35" x14ac:dyDescent="0.25"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</row>
    <row r="787" spans="20:35" x14ac:dyDescent="0.25"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</row>
    <row r="788" spans="20:35" x14ac:dyDescent="0.25"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</row>
    <row r="789" spans="20:35" x14ac:dyDescent="0.25"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</row>
    <row r="790" spans="20:35" x14ac:dyDescent="0.25"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</row>
    <row r="791" spans="20:35" x14ac:dyDescent="0.25"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</row>
    <row r="792" spans="20:35" x14ac:dyDescent="0.25"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</row>
    <row r="793" spans="20:35" x14ac:dyDescent="0.25"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</row>
    <row r="794" spans="20:35" x14ac:dyDescent="0.25"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</row>
    <row r="795" spans="20:35" x14ac:dyDescent="0.25"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</row>
    <row r="796" spans="20:35" x14ac:dyDescent="0.25"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</row>
    <row r="797" spans="20:35" x14ac:dyDescent="0.25"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</row>
    <row r="798" spans="20:35" x14ac:dyDescent="0.25"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</row>
    <row r="799" spans="20:35" x14ac:dyDescent="0.25"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</row>
    <row r="800" spans="20:35" x14ac:dyDescent="0.25"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</row>
    <row r="801" spans="20:35" x14ac:dyDescent="0.25"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</row>
    <row r="802" spans="20:35" x14ac:dyDescent="0.25"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</row>
    <row r="803" spans="20:35" x14ac:dyDescent="0.25"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</row>
    <row r="804" spans="20:35" x14ac:dyDescent="0.25"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</row>
    <row r="805" spans="20:35" x14ac:dyDescent="0.25"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</row>
    <row r="806" spans="20:35" x14ac:dyDescent="0.25"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</row>
    <row r="807" spans="20:35" x14ac:dyDescent="0.25"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</row>
    <row r="808" spans="20:35" x14ac:dyDescent="0.25"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</row>
    <row r="809" spans="20:35" x14ac:dyDescent="0.25"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</row>
    <row r="810" spans="20:35" x14ac:dyDescent="0.25"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</row>
    <row r="811" spans="20:35" x14ac:dyDescent="0.25"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</row>
    <row r="812" spans="20:35" x14ac:dyDescent="0.25"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</row>
    <row r="813" spans="20:35" x14ac:dyDescent="0.25"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</row>
    <row r="814" spans="20:35" x14ac:dyDescent="0.25"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</row>
    <row r="815" spans="20:35" x14ac:dyDescent="0.25"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</row>
    <row r="816" spans="20:35" x14ac:dyDescent="0.25"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</row>
    <row r="817" spans="20:35" x14ac:dyDescent="0.25"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</row>
    <row r="818" spans="20:35" x14ac:dyDescent="0.25"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</row>
    <row r="819" spans="20:35" x14ac:dyDescent="0.25"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</row>
    <row r="820" spans="20:35" x14ac:dyDescent="0.25"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</row>
    <row r="821" spans="20:35" x14ac:dyDescent="0.25"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</row>
    <row r="822" spans="20:35" x14ac:dyDescent="0.25"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</row>
    <row r="823" spans="20:35" x14ac:dyDescent="0.25"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</row>
    <row r="824" spans="20:35" x14ac:dyDescent="0.25"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</row>
    <row r="825" spans="20:35" x14ac:dyDescent="0.25"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</row>
    <row r="826" spans="20:35" x14ac:dyDescent="0.25"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</row>
    <row r="827" spans="20:35" x14ac:dyDescent="0.25"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</row>
    <row r="828" spans="20:35" x14ac:dyDescent="0.25"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</row>
    <row r="829" spans="20:35" x14ac:dyDescent="0.25"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</row>
    <row r="830" spans="20:35" x14ac:dyDescent="0.25"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</row>
    <row r="831" spans="20:35" x14ac:dyDescent="0.25"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</row>
    <row r="832" spans="20:35" x14ac:dyDescent="0.25"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</row>
    <row r="833" spans="20:35" x14ac:dyDescent="0.25"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</row>
    <row r="834" spans="20:35" x14ac:dyDescent="0.25"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</row>
    <row r="835" spans="20:35" x14ac:dyDescent="0.25"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</row>
    <row r="836" spans="20:35" x14ac:dyDescent="0.25"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</row>
    <row r="837" spans="20:35" x14ac:dyDescent="0.25"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</row>
    <row r="838" spans="20:35" x14ac:dyDescent="0.25"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</row>
    <row r="839" spans="20:35" x14ac:dyDescent="0.25"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</row>
    <row r="840" spans="20:35" x14ac:dyDescent="0.25"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</row>
    <row r="841" spans="20:35" x14ac:dyDescent="0.25"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</row>
    <row r="842" spans="20:35" x14ac:dyDescent="0.25"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</row>
    <row r="843" spans="20:35" x14ac:dyDescent="0.25"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</row>
    <row r="844" spans="20:35" x14ac:dyDescent="0.25"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</row>
    <row r="845" spans="20:35" x14ac:dyDescent="0.25"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</row>
    <row r="846" spans="20:35" x14ac:dyDescent="0.25"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</row>
    <row r="847" spans="20:35" x14ac:dyDescent="0.25"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</row>
    <row r="848" spans="20:35" x14ac:dyDescent="0.25"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</row>
    <row r="849" spans="20:35" x14ac:dyDescent="0.25"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</row>
    <row r="850" spans="20:35" x14ac:dyDescent="0.25"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</row>
    <row r="851" spans="20:35" x14ac:dyDescent="0.25"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</row>
    <row r="852" spans="20:35" x14ac:dyDescent="0.25"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</row>
    <row r="853" spans="20:35" x14ac:dyDescent="0.25"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</row>
    <row r="854" spans="20:35" x14ac:dyDescent="0.25"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</row>
    <row r="855" spans="20:35" x14ac:dyDescent="0.25"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</row>
    <row r="856" spans="20:35" x14ac:dyDescent="0.25"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</row>
    <row r="857" spans="20:35" x14ac:dyDescent="0.25"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</row>
    <row r="858" spans="20:35" x14ac:dyDescent="0.25"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</row>
    <row r="859" spans="20:35" x14ac:dyDescent="0.25"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</row>
    <row r="860" spans="20:35" x14ac:dyDescent="0.25"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</row>
    <row r="861" spans="20:35" x14ac:dyDescent="0.25"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</row>
    <row r="862" spans="20:35" x14ac:dyDescent="0.25"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</row>
    <row r="863" spans="20:35" x14ac:dyDescent="0.25"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</row>
    <row r="864" spans="20:35" x14ac:dyDescent="0.25"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</row>
    <row r="865" spans="20:35" x14ac:dyDescent="0.25"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</row>
    <row r="866" spans="20:35" x14ac:dyDescent="0.25"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</row>
    <row r="867" spans="20:35" x14ac:dyDescent="0.25"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</row>
    <row r="868" spans="20:35" x14ac:dyDescent="0.25"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</row>
    <row r="869" spans="20:35" x14ac:dyDescent="0.25"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</row>
    <row r="870" spans="20:35" x14ac:dyDescent="0.25"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</row>
    <row r="871" spans="20:35" x14ac:dyDescent="0.25"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</row>
    <row r="872" spans="20:35" x14ac:dyDescent="0.25"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</row>
    <row r="873" spans="20:35" x14ac:dyDescent="0.25"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</row>
    <row r="874" spans="20:35" x14ac:dyDescent="0.25"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</row>
    <row r="875" spans="20:35" x14ac:dyDescent="0.25"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</row>
    <row r="876" spans="20:35" x14ac:dyDescent="0.25"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</row>
  </sheetData>
  <mergeCells count="9">
    <mergeCell ref="A7:F7"/>
    <mergeCell ref="A9:A10"/>
    <mergeCell ref="B9:B10"/>
    <mergeCell ref="C9:F9"/>
    <mergeCell ref="A1:F1"/>
    <mergeCell ref="A2:F2"/>
    <mergeCell ref="A3:F3"/>
    <mergeCell ref="A5:F5"/>
    <mergeCell ref="A6:F6"/>
  </mergeCells>
  <pageMargins left="0.74803149606299213" right="0.74803149606299213" top="0.98425196850393704" bottom="0.98425196850393704" header="0" footer="0"/>
  <pageSetup scale="70" orientation="portrait" r:id="rId1"/>
  <headerFooter alignWithMargins="0"/>
  <ignoredErrors>
    <ignoredError sqref="B74 B63:B71 B57 B43 B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</vt:lpstr>
      <vt:lpstr>Cuadro_8!Área_de_impresión</vt:lpstr>
      <vt:lpstr>Cuadro_8!Títulos_a_imprimir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2024-10-22T13:37:01Z</cp:lastPrinted>
  <dcterms:created xsi:type="dcterms:W3CDTF">2022-02-04T15:06:37Z</dcterms:created>
  <dcterms:modified xsi:type="dcterms:W3CDTF">2024-10-31T18:35:34Z</dcterms:modified>
</cp:coreProperties>
</file>